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K:\natalia\UNEP\Minamata\raport_Conv_minamata_2018\"/>
    </mc:Choice>
  </mc:AlternateContent>
  <bookViews>
    <workbookView xWindow="0" yWindow="0" windowWidth="28800" windowHeight="12300" activeTab="5"/>
  </bookViews>
  <sheets>
    <sheet name="2012" sheetId="2" r:id="rId1"/>
    <sheet name="2013" sheetId="3" r:id="rId2"/>
    <sheet name="2014" sheetId="4" r:id="rId3"/>
    <sheet name="2015" sheetId="5" r:id="rId4"/>
    <sheet name="2016" sheetId="6" r:id="rId5"/>
    <sheet name="summary " sheetId="7" r:id="rId6"/>
  </sheets>
  <externalReferences>
    <externalReference r:id="rId7"/>
  </externalReferences>
  <definedNames>
    <definedName name="Country">[1]Countrydata!$A$8:$A$206</definedName>
    <definedName name="no">'[1]Translation note'!$B$5</definedName>
    <definedName name="pres">'[1]Translation note'!$B$3</definedName>
    <definedName name="que">'[1]Translation note'!$B$6</definedName>
    <definedName name="quest">'[1]Translation note'!$B$7</definedName>
    <definedName name="quest2">'[1]Translation note'!$B$8</definedName>
    <definedName name="_SeF4">'[1]Translation note'!$B$13</definedName>
    <definedName name="trans1">'[1]Translation note'!$B$10</definedName>
    <definedName name="trans2">'[1]Translation note'!$B$11</definedName>
    <definedName name="trans3">'[1]Translation note'!$B$12</definedName>
    <definedName name="yes">'[1]Translation note'!$B$4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7" l="1"/>
  <c r="I7" i="7"/>
  <c r="I6" i="7"/>
  <c r="I5" i="7"/>
  <c r="I4" i="7"/>
  <c r="I3" i="7"/>
  <c r="E8" i="7"/>
  <c r="F8" i="7"/>
  <c r="G8" i="7"/>
  <c r="H8" i="7"/>
  <c r="D8" i="7"/>
  <c r="H7" i="7"/>
  <c r="G7" i="7"/>
  <c r="F7" i="7"/>
  <c r="E7" i="7"/>
  <c r="D7" i="7"/>
  <c r="H6" i="7"/>
  <c r="G6" i="7"/>
  <c r="F6" i="7"/>
  <c r="E6" i="7"/>
  <c r="D6" i="7"/>
  <c r="H5" i="7"/>
  <c r="G5" i="7"/>
  <c r="F5" i="7"/>
  <c r="E5" i="7"/>
  <c r="D5" i="7"/>
  <c r="H4" i="7"/>
  <c r="G4" i="7"/>
  <c r="F4" i="7"/>
  <c r="E4" i="7"/>
  <c r="D4" i="7"/>
  <c r="H3" i="7"/>
  <c r="G3" i="7"/>
  <c r="F3" i="7"/>
  <c r="E3" i="7"/>
  <c r="D3" i="7"/>
  <c r="K26" i="6" l="1"/>
  <c r="N26" i="6" s="1"/>
  <c r="K24" i="6"/>
  <c r="N24" i="6" s="1"/>
  <c r="AA22" i="6"/>
  <c r="Z22" i="6"/>
  <c r="Y22" i="6"/>
  <c r="X22" i="6"/>
  <c r="W22" i="6"/>
  <c r="V22" i="6"/>
  <c r="AA21" i="6"/>
  <c r="Z21" i="6"/>
  <c r="Y21" i="6"/>
  <c r="X21" i="6"/>
  <c r="W21" i="6"/>
  <c r="V21" i="6"/>
  <c r="AA20" i="6"/>
  <c r="Z20" i="6"/>
  <c r="Y20" i="6"/>
  <c r="X20" i="6"/>
  <c r="W20" i="6"/>
  <c r="V20" i="6"/>
  <c r="K19" i="6"/>
  <c r="N19" i="6" s="1"/>
  <c r="AA16" i="6"/>
  <c r="Z16" i="6"/>
  <c r="Y16" i="6"/>
  <c r="X16" i="6"/>
  <c r="W16" i="6"/>
  <c r="V16" i="6"/>
  <c r="AA15" i="6"/>
  <c r="Z15" i="6"/>
  <c r="Y15" i="6"/>
  <c r="X15" i="6"/>
  <c r="W15" i="6"/>
  <c r="V15" i="6"/>
  <c r="AA14" i="6"/>
  <c r="Z14" i="6"/>
  <c r="Y14" i="6"/>
  <c r="X14" i="6"/>
  <c r="W14" i="6"/>
  <c r="V14" i="6"/>
  <c r="K13" i="6"/>
  <c r="N13" i="6" s="1"/>
  <c r="AA10" i="6"/>
  <c r="Z10" i="6"/>
  <c r="Y10" i="6"/>
  <c r="X10" i="6"/>
  <c r="W10" i="6"/>
  <c r="V10" i="6"/>
  <c r="AA9" i="6"/>
  <c r="Z9" i="6"/>
  <c r="Y9" i="6"/>
  <c r="X9" i="6"/>
  <c r="W9" i="6"/>
  <c r="V9" i="6"/>
  <c r="AA8" i="6"/>
  <c r="Z8" i="6"/>
  <c r="Y8" i="6"/>
  <c r="X8" i="6"/>
  <c r="X6" i="6" s="1"/>
  <c r="W8" i="6"/>
  <c r="V8" i="6"/>
  <c r="AA7" i="6"/>
  <c r="Z7" i="6"/>
  <c r="Z6" i="6" s="1"/>
  <c r="Y7" i="6"/>
  <c r="X7" i="6"/>
  <c r="W7" i="6"/>
  <c r="V7" i="6"/>
  <c r="V6" i="6" s="1"/>
  <c r="K7" i="6"/>
  <c r="AA6" i="6"/>
  <c r="Y6" i="6"/>
  <c r="W6" i="6"/>
  <c r="K26" i="5"/>
  <c r="N26" i="5" s="1"/>
  <c r="K24" i="5"/>
  <c r="N24" i="5" s="1"/>
  <c r="AA22" i="5"/>
  <c r="Z22" i="5"/>
  <c r="Y22" i="5"/>
  <c r="X22" i="5"/>
  <c r="W22" i="5"/>
  <c r="V22" i="5"/>
  <c r="AA21" i="5"/>
  <c r="Z21" i="5"/>
  <c r="Y21" i="5"/>
  <c r="X21" i="5"/>
  <c r="W21" i="5"/>
  <c r="V21" i="5"/>
  <c r="AA20" i="5"/>
  <c r="Z20" i="5"/>
  <c r="Y20" i="5"/>
  <c r="X20" i="5"/>
  <c r="W20" i="5"/>
  <c r="V20" i="5"/>
  <c r="K19" i="5"/>
  <c r="N19" i="5" s="1"/>
  <c r="AA16" i="5"/>
  <c r="Z16" i="5"/>
  <c r="Y16" i="5"/>
  <c r="X16" i="5"/>
  <c r="W16" i="5"/>
  <c r="V16" i="5"/>
  <c r="AA15" i="5"/>
  <c r="Z15" i="5"/>
  <c r="Y15" i="5"/>
  <c r="X15" i="5"/>
  <c r="W15" i="5"/>
  <c r="V15" i="5"/>
  <c r="AA14" i="5"/>
  <c r="Z14" i="5"/>
  <c r="Y14" i="5"/>
  <c r="X14" i="5"/>
  <c r="W14" i="5"/>
  <c r="V14" i="5"/>
  <c r="K13" i="5"/>
  <c r="N13" i="5" s="1"/>
  <c r="AA10" i="5"/>
  <c r="Z10" i="5"/>
  <c r="Y10" i="5"/>
  <c r="X10" i="5"/>
  <c r="W10" i="5"/>
  <c r="V10" i="5"/>
  <c r="AA9" i="5"/>
  <c r="Z9" i="5"/>
  <c r="Y9" i="5"/>
  <c r="X9" i="5"/>
  <c r="W9" i="5"/>
  <c r="V9" i="5"/>
  <c r="AA8" i="5"/>
  <c r="Z8" i="5"/>
  <c r="Y8" i="5"/>
  <c r="X8" i="5"/>
  <c r="X6" i="5" s="1"/>
  <c r="W8" i="5"/>
  <c r="V8" i="5"/>
  <c r="AA7" i="5"/>
  <c r="Z7" i="5"/>
  <c r="Z6" i="5" s="1"/>
  <c r="Y7" i="5"/>
  <c r="X7" i="5"/>
  <c r="W7" i="5"/>
  <c r="V7" i="5"/>
  <c r="V6" i="5" s="1"/>
  <c r="K7" i="5"/>
  <c r="AA6" i="5"/>
  <c r="Y6" i="5"/>
  <c r="W6" i="5"/>
  <c r="K26" i="4"/>
  <c r="N26" i="4" s="1"/>
  <c r="K24" i="4"/>
  <c r="N24" i="4" s="1"/>
  <c r="AA22" i="4"/>
  <c r="Z22" i="4"/>
  <c r="Y22" i="4"/>
  <c r="X22" i="4"/>
  <c r="W22" i="4"/>
  <c r="V22" i="4"/>
  <c r="AA21" i="4"/>
  <c r="Z21" i="4"/>
  <c r="Y21" i="4"/>
  <c r="X21" i="4"/>
  <c r="W21" i="4"/>
  <c r="V21" i="4"/>
  <c r="AA20" i="4"/>
  <c r="Z20" i="4"/>
  <c r="Y20" i="4"/>
  <c r="X20" i="4"/>
  <c r="W20" i="4"/>
  <c r="V20" i="4"/>
  <c r="K19" i="4"/>
  <c r="N19" i="4" s="1"/>
  <c r="AA16" i="4"/>
  <c r="Z16" i="4"/>
  <c r="Y16" i="4"/>
  <c r="X16" i="4"/>
  <c r="W16" i="4"/>
  <c r="V16" i="4"/>
  <c r="AA15" i="4"/>
  <c r="Z15" i="4"/>
  <c r="Y15" i="4"/>
  <c r="X15" i="4"/>
  <c r="W15" i="4"/>
  <c r="V15" i="4"/>
  <c r="AA14" i="4"/>
  <c r="Z14" i="4"/>
  <c r="Y14" i="4"/>
  <c r="X14" i="4"/>
  <c r="W14" i="4"/>
  <c r="V14" i="4"/>
  <c r="K13" i="4"/>
  <c r="N13" i="4" s="1"/>
  <c r="AA10" i="4"/>
  <c r="Z10" i="4"/>
  <c r="Y10" i="4"/>
  <c r="X10" i="4"/>
  <c r="W10" i="4"/>
  <c r="V10" i="4"/>
  <c r="AA9" i="4"/>
  <c r="Z9" i="4"/>
  <c r="Y9" i="4"/>
  <c r="X9" i="4"/>
  <c r="W9" i="4"/>
  <c r="V9" i="4"/>
  <c r="AA8" i="4"/>
  <c r="Z8" i="4"/>
  <c r="Y8" i="4"/>
  <c r="X8" i="4"/>
  <c r="X6" i="4" s="1"/>
  <c r="W8" i="4"/>
  <c r="V8" i="4"/>
  <c r="AA7" i="4"/>
  <c r="AA6" i="4" s="1"/>
  <c r="Z7" i="4"/>
  <c r="Z6" i="4" s="1"/>
  <c r="Y7" i="4"/>
  <c r="X7" i="4"/>
  <c r="W7" i="4"/>
  <c r="W6" i="4" s="1"/>
  <c r="V7" i="4"/>
  <c r="V6" i="4" s="1"/>
  <c r="K7" i="4"/>
  <c r="Y6" i="4"/>
  <c r="K26" i="3"/>
  <c r="N26" i="3" s="1"/>
  <c r="K24" i="3"/>
  <c r="N24" i="3" s="1"/>
  <c r="AA22" i="3"/>
  <c r="Z22" i="3"/>
  <c r="Y22" i="3"/>
  <c r="X22" i="3"/>
  <c r="W22" i="3"/>
  <c r="V22" i="3"/>
  <c r="AA21" i="3"/>
  <c r="Z21" i="3"/>
  <c r="Y21" i="3"/>
  <c r="X21" i="3"/>
  <c r="W21" i="3"/>
  <c r="V21" i="3"/>
  <c r="AA20" i="3"/>
  <c r="Z20" i="3"/>
  <c r="Y20" i="3"/>
  <c r="X20" i="3"/>
  <c r="W20" i="3"/>
  <c r="V20" i="3"/>
  <c r="K19" i="3"/>
  <c r="N19" i="3" s="1"/>
  <c r="AA16" i="3"/>
  <c r="Z16" i="3"/>
  <c r="Y16" i="3"/>
  <c r="X16" i="3"/>
  <c r="W16" i="3"/>
  <c r="V16" i="3"/>
  <c r="AA15" i="3"/>
  <c r="Z15" i="3"/>
  <c r="Y15" i="3"/>
  <c r="X15" i="3"/>
  <c r="W15" i="3"/>
  <c r="V15" i="3"/>
  <c r="AA14" i="3"/>
  <c r="Z14" i="3"/>
  <c r="Y14" i="3"/>
  <c r="X14" i="3"/>
  <c r="W14" i="3"/>
  <c r="V14" i="3"/>
  <c r="K13" i="3"/>
  <c r="N13" i="3" s="1"/>
  <c r="AA10" i="3"/>
  <c r="Z10" i="3"/>
  <c r="Y10" i="3"/>
  <c r="X10" i="3"/>
  <c r="W10" i="3"/>
  <c r="V10" i="3"/>
  <c r="AA9" i="3"/>
  <c r="Z9" i="3"/>
  <c r="Y9" i="3"/>
  <c r="X9" i="3"/>
  <c r="W9" i="3"/>
  <c r="V9" i="3"/>
  <c r="AA8" i="3"/>
  <c r="Z8" i="3"/>
  <c r="Y8" i="3"/>
  <c r="X8" i="3"/>
  <c r="X6" i="3" s="1"/>
  <c r="W8" i="3"/>
  <c r="V8" i="3"/>
  <c r="AA7" i="3"/>
  <c r="Z7" i="3"/>
  <c r="Z6" i="3" s="1"/>
  <c r="Y7" i="3"/>
  <c r="X7" i="3"/>
  <c r="W7" i="3"/>
  <c r="V7" i="3"/>
  <c r="V6" i="3" s="1"/>
  <c r="K7" i="3"/>
  <c r="AA6" i="3"/>
  <c r="Y6" i="3"/>
  <c r="W6" i="3"/>
  <c r="K26" i="2"/>
  <c r="N26" i="2" s="1"/>
  <c r="K24" i="2"/>
  <c r="N24" i="2" s="1"/>
  <c r="AA22" i="2"/>
  <c r="Z22" i="2"/>
  <c r="Y22" i="2"/>
  <c r="X22" i="2"/>
  <c r="W22" i="2"/>
  <c r="V22" i="2"/>
  <c r="AA21" i="2"/>
  <c r="Z21" i="2"/>
  <c r="Y21" i="2"/>
  <c r="X21" i="2"/>
  <c r="W21" i="2"/>
  <c r="V21" i="2"/>
  <c r="AA20" i="2"/>
  <c r="Z20" i="2"/>
  <c r="Y20" i="2"/>
  <c r="X20" i="2"/>
  <c r="W20" i="2"/>
  <c r="V20" i="2"/>
  <c r="K19" i="2"/>
  <c r="N19" i="2" s="1"/>
  <c r="AA16" i="2"/>
  <c r="Z16" i="2"/>
  <c r="Y16" i="2"/>
  <c r="X16" i="2"/>
  <c r="W16" i="2"/>
  <c r="V16" i="2"/>
  <c r="AA15" i="2"/>
  <c r="Z15" i="2"/>
  <c r="Y15" i="2"/>
  <c r="X15" i="2"/>
  <c r="W15" i="2"/>
  <c r="V15" i="2"/>
  <c r="AA14" i="2"/>
  <c r="Z14" i="2"/>
  <c r="Y14" i="2"/>
  <c r="X14" i="2"/>
  <c r="W14" i="2"/>
  <c r="V14" i="2"/>
  <c r="K13" i="2"/>
  <c r="N13" i="2" s="1"/>
  <c r="AA10" i="2"/>
  <c r="Z10" i="2"/>
  <c r="Y10" i="2"/>
  <c r="X10" i="2"/>
  <c r="W10" i="2"/>
  <c r="V10" i="2"/>
  <c r="AA9" i="2"/>
  <c r="Z9" i="2"/>
  <c r="Y9" i="2"/>
  <c r="X9" i="2"/>
  <c r="W9" i="2"/>
  <c r="V9" i="2"/>
  <c r="AA8" i="2"/>
  <c r="Z8" i="2"/>
  <c r="Y8" i="2"/>
  <c r="X8" i="2"/>
  <c r="X6" i="2" s="1"/>
  <c r="W8" i="2"/>
  <c r="V8" i="2"/>
  <c r="AA7" i="2"/>
  <c r="AA6" i="2" s="1"/>
  <c r="Z7" i="2"/>
  <c r="Z6" i="2" s="1"/>
  <c r="Y7" i="2"/>
  <c r="X7" i="2"/>
  <c r="W7" i="2"/>
  <c r="W6" i="2" s="1"/>
  <c r="V7" i="2"/>
  <c r="V6" i="2" s="1"/>
  <c r="K7" i="2"/>
  <c r="Y6" i="2"/>
  <c r="AA24" i="6" l="1"/>
  <c r="W24" i="6"/>
  <c r="X24" i="6"/>
  <c r="Z24" i="6"/>
  <c r="V24" i="6"/>
  <c r="Y24" i="6"/>
  <c r="Y13" i="6"/>
  <c r="Y12" i="6" s="1"/>
  <c r="Z13" i="6"/>
  <c r="Z12" i="6" s="1"/>
  <c r="X13" i="6"/>
  <c r="X12" i="6" s="1"/>
  <c r="AA13" i="6"/>
  <c r="AA12" i="6" s="1"/>
  <c r="W13" i="6"/>
  <c r="W12" i="6" s="1"/>
  <c r="V13" i="6"/>
  <c r="V12" i="6" s="1"/>
  <c r="Y19" i="6"/>
  <c r="Y18" i="6" s="1"/>
  <c r="Z19" i="6"/>
  <c r="Z18" i="6" s="1"/>
  <c r="X19" i="6"/>
  <c r="X18" i="6" s="1"/>
  <c r="AA19" i="6"/>
  <c r="AA18" i="6" s="1"/>
  <c r="W19" i="6"/>
  <c r="W18" i="6" s="1"/>
  <c r="V19" i="6"/>
  <c r="V18" i="6" s="1"/>
  <c r="AA26" i="6"/>
  <c r="W26" i="6"/>
  <c r="Z26" i="6"/>
  <c r="V26" i="6"/>
  <c r="Y26" i="6"/>
  <c r="X26" i="6"/>
  <c r="Y13" i="5"/>
  <c r="Y12" i="5" s="1"/>
  <c r="X13" i="5"/>
  <c r="X12" i="5" s="1"/>
  <c r="Z13" i="5"/>
  <c r="Z12" i="5" s="1"/>
  <c r="AA13" i="5"/>
  <c r="AA12" i="5" s="1"/>
  <c r="W13" i="5"/>
  <c r="W12" i="5" s="1"/>
  <c r="V13" i="5"/>
  <c r="V12" i="5" s="1"/>
  <c r="AA24" i="5"/>
  <c r="W24" i="5"/>
  <c r="X24" i="5"/>
  <c r="Z24" i="5"/>
  <c r="V24" i="5"/>
  <c r="Y24" i="5"/>
  <c r="Y19" i="5"/>
  <c r="Y18" i="5" s="1"/>
  <c r="X19" i="5"/>
  <c r="X18" i="5" s="1"/>
  <c r="Z19" i="5"/>
  <c r="Z18" i="5" s="1"/>
  <c r="AA19" i="5"/>
  <c r="AA18" i="5" s="1"/>
  <c r="W19" i="5"/>
  <c r="W18" i="5" s="1"/>
  <c r="V19" i="5"/>
  <c r="V18" i="5" s="1"/>
  <c r="AA26" i="5"/>
  <c r="W26" i="5"/>
  <c r="Z26" i="5"/>
  <c r="V26" i="5"/>
  <c r="Y26" i="5"/>
  <c r="X26" i="5"/>
  <c r="Y13" i="4"/>
  <c r="Y12" i="4" s="1"/>
  <c r="W13" i="4"/>
  <c r="W12" i="4" s="1"/>
  <c r="V13" i="4"/>
  <c r="V12" i="4" s="1"/>
  <c r="X13" i="4"/>
  <c r="X12" i="4" s="1"/>
  <c r="AA13" i="4"/>
  <c r="AA12" i="4" s="1"/>
  <c r="Z13" i="4"/>
  <c r="Z12" i="4" s="1"/>
  <c r="AA24" i="4"/>
  <c r="W24" i="4"/>
  <c r="Y24" i="4"/>
  <c r="Z24" i="4"/>
  <c r="V24" i="4"/>
  <c r="X24" i="4"/>
  <c r="Y19" i="4"/>
  <c r="Y18" i="4" s="1"/>
  <c r="AA19" i="4"/>
  <c r="AA18" i="4" s="1"/>
  <c r="W19" i="4"/>
  <c r="W18" i="4" s="1"/>
  <c r="Z19" i="4"/>
  <c r="Z18" i="4" s="1"/>
  <c r="X19" i="4"/>
  <c r="X18" i="4" s="1"/>
  <c r="V19" i="4"/>
  <c r="V18" i="4" s="1"/>
  <c r="AA26" i="4"/>
  <c r="W26" i="4"/>
  <c r="Z26" i="4"/>
  <c r="V26" i="4"/>
  <c r="Y26" i="4"/>
  <c r="X26" i="4"/>
  <c r="Y13" i="3"/>
  <c r="Y12" i="3" s="1"/>
  <c r="V13" i="3"/>
  <c r="V12" i="3" s="1"/>
  <c r="X13" i="3"/>
  <c r="X12" i="3" s="1"/>
  <c r="Z13" i="3"/>
  <c r="Z12" i="3" s="1"/>
  <c r="AA13" i="3"/>
  <c r="AA12" i="3" s="1"/>
  <c r="W13" i="3"/>
  <c r="W12" i="3" s="1"/>
  <c r="AA24" i="3"/>
  <c r="W24" i="3"/>
  <c r="X24" i="3"/>
  <c r="Z24" i="3"/>
  <c r="V24" i="3"/>
  <c r="Y24" i="3"/>
  <c r="Y19" i="3"/>
  <c r="Y18" i="3" s="1"/>
  <c r="X19" i="3"/>
  <c r="X18" i="3" s="1"/>
  <c r="Z19" i="3"/>
  <c r="Z18" i="3" s="1"/>
  <c r="AA19" i="3"/>
  <c r="AA18" i="3" s="1"/>
  <c r="W19" i="3"/>
  <c r="W18" i="3" s="1"/>
  <c r="V19" i="3"/>
  <c r="V18" i="3" s="1"/>
  <c r="AA26" i="3"/>
  <c r="W26" i="3"/>
  <c r="Z26" i="3"/>
  <c r="V26" i="3"/>
  <c r="Y26" i="3"/>
  <c r="X26" i="3"/>
  <c r="Y13" i="2"/>
  <c r="Y12" i="2" s="1"/>
  <c r="AA13" i="2"/>
  <c r="AA12" i="2" s="1"/>
  <c r="Z13" i="2"/>
  <c r="Z12" i="2" s="1"/>
  <c r="V13" i="2"/>
  <c r="V12" i="2" s="1"/>
  <c r="X13" i="2"/>
  <c r="X12" i="2" s="1"/>
  <c r="W13" i="2"/>
  <c r="W12" i="2" s="1"/>
  <c r="AA24" i="2"/>
  <c r="W24" i="2"/>
  <c r="X24" i="2"/>
  <c r="Z24" i="2"/>
  <c r="V24" i="2"/>
  <c r="Y24" i="2"/>
  <c r="Y19" i="2"/>
  <c r="Y18" i="2" s="1"/>
  <c r="AA19" i="2"/>
  <c r="AA18" i="2" s="1"/>
  <c r="W19" i="2"/>
  <c r="W18" i="2" s="1"/>
  <c r="Z19" i="2"/>
  <c r="Z18" i="2" s="1"/>
  <c r="V19" i="2"/>
  <c r="V18" i="2" s="1"/>
  <c r="X19" i="2"/>
  <c r="X18" i="2" s="1"/>
  <c r="AA26" i="2"/>
  <c r="W26" i="2"/>
  <c r="X26" i="2"/>
  <c r="Z26" i="2"/>
  <c r="V26" i="2"/>
  <c r="Y26" i="2"/>
</calcChain>
</file>

<file path=xl/sharedStrings.xml><?xml version="1.0" encoding="utf-8"?>
<sst xmlns="http://schemas.openxmlformats.org/spreadsheetml/2006/main" count="545" uniqueCount="53">
  <si>
    <t>Inventory Level 2 spreadsheet of UNEP 's Toolkit for identification and quantification of mercury releases</t>
  </si>
  <si>
    <t>Read "introduction" before starting</t>
  </si>
  <si>
    <t>Enter output distribution factors (unitless)</t>
  </si>
  <si>
    <t>Calculated Hg output, Kg/y</t>
  </si>
  <si>
    <t>C</t>
  </si>
  <si>
    <t>Su-C</t>
  </si>
  <si>
    <t>Source category /phase</t>
  </si>
  <si>
    <t>Exists? (y/n/?)</t>
  </si>
  <si>
    <t>Default input factor</t>
  </si>
  <si>
    <t>Unit</t>
  </si>
  <si>
    <t>Enter input factor</t>
  </si>
  <si>
    <t xml:space="preserve"> Enter activity rate</t>
  </si>
  <si>
    <t>Calculat. Hg input</t>
  </si>
  <si>
    <t>"Output scenario (where relevant)</t>
  </si>
  <si>
    <t>Enter Hg input</t>
  </si>
  <si>
    <t>Air</t>
  </si>
  <si>
    <t>Water</t>
  </si>
  <si>
    <t>Land</t>
  </si>
  <si>
    <t>Products</t>
  </si>
  <si>
    <t>General waste</t>
  </si>
  <si>
    <t>Sector specific treatment/disposal</t>
  </si>
  <si>
    <t>Remarks</t>
  </si>
  <si>
    <t>5.8</t>
  </si>
  <si>
    <t>Source category: Waste incineration</t>
  </si>
  <si>
    <t>Y</t>
  </si>
  <si>
    <t>5.8.1</t>
  </si>
  <si>
    <t>Incineration of municipal/general waste</t>
  </si>
  <si>
    <t>N</t>
  </si>
  <si>
    <t>1-10</t>
  </si>
  <si>
    <t>g Hg/t waste incinerated</t>
  </si>
  <si>
    <t>Waste incinerated, t/y</t>
  </si>
  <si>
    <t>Kg Hg/y</t>
  </si>
  <si>
    <t>No emission reduction devices</t>
  </si>
  <si>
    <t>PM reduc, simple ESP, or similar</t>
  </si>
  <si>
    <t>Acid gas control with limestone (or similar acid gas absorbent) and downstream high efficiency FF or ESP PM retention</t>
  </si>
  <si>
    <t>Mercury specific absorbents and downstream FF</t>
  </si>
  <si>
    <t>5.8.2</t>
  </si>
  <si>
    <t>Incineration of hazardous waste</t>
  </si>
  <si>
    <t>8-40</t>
  </si>
  <si>
    <t xml:space="preserve">Since the type of hazardous waste identified to be burned in the country is vehicle used oil, which represents a mix of synthetic and mineral lubricants, it was considered appropriate to use as input factor for this sub-category the concentration of mercury offered in the Toolkit as default input factor for heavy oils, namely 0.02 g Hg per ton of oil incinerated. </t>
  </si>
  <si>
    <t>5.8.3</t>
  </si>
  <si>
    <t>Incineration of medical waste</t>
  </si>
  <si>
    <t xml:space="preserve">The medical waste burned by medical institutions is estimated to be largely free of mercury containing products; hence the mercury content in the waste is as-sumed to be low. For this reason, the low end default input factor of 8 g Hg/t of incinerated waste, suggested by the IL2 UNEP Toolkit, has been used for the quantification of mercury releases from this sub-category. </t>
  </si>
  <si>
    <t>5.8.4</t>
  </si>
  <si>
    <t>Sewage sludge incineration</t>
  </si>
  <si>
    <t>?</t>
  </si>
  <si>
    <t>g Hg/t sludge incinerated</t>
  </si>
  <si>
    <t>5.8.5</t>
  </si>
  <si>
    <t>Informal waste burning (open fire waste burning on landfills and infomally)</t>
  </si>
  <si>
    <t>g Hg/t waste burned</t>
  </si>
  <si>
    <t>Waste burned, t/y</t>
  </si>
  <si>
    <t xml:space="preserve">total </t>
  </si>
  <si>
    <t xml:space="preserve">% of each subcategory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</si>
</sst>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_(* #,##0_);_(* \(#,##0\);_(* &quot;-&quot;??_);_(@_)"/>
    <numFmt numFmtId="170" formatCode="#,##0.000"/>
    <numFmt numFmtId="171" formatCode="#,##0.0000"/>
    <numFmt numFmtId="172" formatCode="#,##0.00000"/>
    <numFmt numFmtId="174" formatCode="0.000"/>
  </numFmts>
  <fonts count="13" x14ac:knownFonts="1">
    <font>
      <sz val="10"/>
      <name val="Arial"/>
    </font>
    <font>
      <b/>
      <sz val="11"/>
      <color rgb="FF3F3F3F"/>
      <name val="Calibri"/>
      <family val="2"/>
      <charset val="204"/>
      <scheme val="minor"/>
    </font>
    <font>
      <sz val="10"/>
      <name val="Arial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2" borderId="1" applyNumberFormat="0" applyAlignment="0" applyProtection="0"/>
  </cellStyleXfs>
  <cellXfs count="84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0" xfId="0" applyFont="1"/>
    <xf numFmtId="0" fontId="5" fillId="0" borderId="0" xfId="0" applyFont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2" xfId="0" applyFont="1" applyFill="1" applyBorder="1"/>
    <xf numFmtId="0" fontId="5" fillId="3" borderId="0" xfId="0" applyFont="1" applyFill="1"/>
    <xf numFmtId="0" fontId="6" fillId="4" borderId="0" xfId="0" applyFont="1" applyFill="1"/>
    <xf numFmtId="0" fontId="5" fillId="4" borderId="0" xfId="0" applyFont="1" applyFill="1"/>
    <xf numFmtId="0" fontId="5" fillId="0" borderId="3" xfId="0" applyFont="1" applyBorder="1"/>
    <xf numFmtId="0" fontId="5" fillId="0" borderId="3" xfId="0" applyFont="1" applyBorder="1" applyAlignment="1">
      <alignment wrapText="1"/>
    </xf>
    <xf numFmtId="0" fontId="5" fillId="3" borderId="4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6" fillId="4" borderId="4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3" borderId="4" xfId="0" applyFont="1" applyFill="1" applyBorder="1"/>
    <xf numFmtId="0" fontId="5" fillId="4" borderId="4" xfId="0" applyFont="1" applyFill="1" applyBorder="1"/>
    <xf numFmtId="0" fontId="5" fillId="4" borderId="4" xfId="0" applyFont="1" applyFill="1" applyBorder="1" applyAlignment="1">
      <alignment wrapText="1"/>
    </xf>
    <xf numFmtId="0" fontId="0" fillId="0" borderId="3" xfId="0" applyBorder="1"/>
    <xf numFmtId="0" fontId="0" fillId="0" borderId="3" xfId="0" applyFill="1" applyBorder="1" applyAlignment="1">
      <alignment wrapText="1"/>
    </xf>
    <xf numFmtId="0" fontId="0" fillId="3" borderId="4" xfId="0" applyFill="1" applyBorder="1"/>
    <xf numFmtId="0" fontId="0" fillId="0" borderId="3" xfId="0" applyFill="1" applyBorder="1"/>
    <xf numFmtId="0" fontId="7" fillId="3" borderId="4" xfId="0" applyFont="1" applyFill="1" applyBorder="1"/>
    <xf numFmtId="0" fontId="0" fillId="0" borderId="3" xfId="0" applyBorder="1" applyAlignment="1">
      <alignment wrapText="1"/>
    </xf>
    <xf numFmtId="0" fontId="7" fillId="4" borderId="4" xfId="0" applyFont="1" applyFill="1" applyBorder="1"/>
    <xf numFmtId="0" fontId="5" fillId="0" borderId="5" xfId="0" applyFont="1" applyBorder="1"/>
    <xf numFmtId="0" fontId="0" fillId="4" borderId="4" xfId="0" applyFill="1" applyBorder="1"/>
    <xf numFmtId="0" fontId="0" fillId="0" borderId="0" xfId="0" applyFill="1"/>
    <xf numFmtId="0" fontId="5" fillId="0" borderId="0" xfId="0" applyFont="1" applyAlignment="1">
      <alignment wrapText="1"/>
    </xf>
    <xf numFmtId="0" fontId="0" fillId="0" borderId="0" xfId="0" applyFill="1" applyAlignment="1">
      <alignment wrapText="1"/>
    </xf>
    <xf numFmtId="3" fontId="6" fillId="4" borderId="4" xfId="0" applyNumberFormat="1" applyFont="1" applyFill="1" applyBorder="1"/>
    <xf numFmtId="0" fontId="5" fillId="0" borderId="2" xfId="0" applyFont="1" applyBorder="1"/>
    <xf numFmtId="4" fontId="6" fillId="4" borderId="4" xfId="0" applyNumberFormat="1" applyFont="1" applyFill="1" applyBorder="1"/>
    <xf numFmtId="0" fontId="0" fillId="0" borderId="0" xfId="0" quotePrefix="1"/>
    <xf numFmtId="165" fontId="7" fillId="3" borderId="4" xfId="1" applyNumberFormat="1" applyFont="1" applyFill="1" applyBorder="1"/>
    <xf numFmtId="0" fontId="7" fillId="0" borderId="0" xfId="0" applyFont="1" applyFill="1" applyAlignment="1">
      <alignment wrapText="1"/>
    </xf>
    <xf numFmtId="3" fontId="0" fillId="4" borderId="4" xfId="0" applyNumberFormat="1" applyFill="1" applyBorder="1"/>
    <xf numFmtId="0" fontId="8" fillId="0" borderId="2" xfId="0" applyFont="1" applyBorder="1" applyAlignment="1">
      <alignment wrapText="1"/>
    </xf>
    <xf numFmtId="3" fontId="7" fillId="3" borderId="4" xfId="0" applyNumberFormat="1" applyFont="1" applyFill="1" applyBorder="1"/>
    <xf numFmtId="0" fontId="8" fillId="3" borderId="4" xfId="0" applyFont="1" applyFill="1" applyBorder="1" applyAlignment="1">
      <alignment wrapText="1"/>
    </xf>
    <xf numFmtId="4" fontId="0" fillId="4" borderId="4" xfId="0" applyNumberFormat="1" applyFill="1" applyBorder="1"/>
    <xf numFmtId="0" fontId="0" fillId="0" borderId="6" xfId="0" applyFill="1" applyBorder="1"/>
    <xf numFmtId="0" fontId="5" fillId="0" borderId="6" xfId="0" applyFont="1" applyBorder="1" applyAlignment="1">
      <alignment wrapText="1"/>
    </xf>
    <xf numFmtId="0" fontId="0" fillId="0" borderId="6" xfId="0" quotePrefix="1" applyBorder="1"/>
    <xf numFmtId="0" fontId="0" fillId="0" borderId="6" xfId="0" applyFill="1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wrapText="1"/>
    </xf>
    <xf numFmtId="0" fontId="8" fillId="3" borderId="4" xfId="0" applyFont="1" applyFill="1" applyBorder="1" applyAlignment="1">
      <alignment horizontal="right" vertical="top" wrapText="1"/>
    </xf>
    <xf numFmtId="0" fontId="8" fillId="3" borderId="4" xfId="0" applyFont="1" applyFill="1" applyBorder="1" applyAlignment="1">
      <alignment horizontal="left" vertical="top" wrapText="1"/>
    </xf>
    <xf numFmtId="0" fontId="0" fillId="0" borderId="6" xfId="0" applyBorder="1"/>
    <xf numFmtId="17" fontId="0" fillId="0" borderId="0" xfId="0" quotePrefix="1" applyNumberFormat="1"/>
    <xf numFmtId="0" fontId="9" fillId="3" borderId="4" xfId="0" applyFont="1" applyFill="1" applyBorder="1" applyAlignment="1">
      <alignment vertical="top" wrapText="1"/>
    </xf>
    <xf numFmtId="0" fontId="9" fillId="3" borderId="4" xfId="0" applyFont="1" applyFill="1" applyBorder="1" applyAlignment="1">
      <alignment vertical="center" wrapText="1"/>
    </xf>
    <xf numFmtId="0" fontId="0" fillId="0" borderId="6" xfId="0" quotePrefix="1" applyFill="1" applyBorder="1"/>
    <xf numFmtId="3" fontId="2" fillId="4" borderId="4" xfId="0" applyNumberFormat="1" applyFont="1" applyFill="1" applyBorder="1"/>
    <xf numFmtId="0" fontId="0" fillId="0" borderId="7" xfId="0" applyBorder="1" applyAlignment="1">
      <alignment wrapText="1"/>
    </xf>
    <xf numFmtId="0" fontId="7" fillId="0" borderId="0" xfId="0" applyFont="1" applyFill="1"/>
    <xf numFmtId="0" fontId="5" fillId="0" borderId="6" xfId="0" applyFont="1" applyBorder="1"/>
    <xf numFmtId="0" fontId="5" fillId="0" borderId="7" xfId="0" applyFont="1" applyBorder="1" applyAlignment="1">
      <alignment wrapText="1"/>
    </xf>
    <xf numFmtId="0" fontId="0" fillId="0" borderId="2" xfId="0" applyFill="1" applyBorder="1"/>
    <xf numFmtId="0" fontId="7" fillId="0" borderId="0" xfId="0" applyFont="1"/>
    <xf numFmtId="3" fontId="7" fillId="0" borderId="0" xfId="0" applyNumberFormat="1" applyFont="1" applyFill="1"/>
    <xf numFmtId="0" fontId="10" fillId="0" borderId="0" xfId="0" applyFont="1"/>
    <xf numFmtId="170" fontId="0" fillId="4" borderId="4" xfId="0" applyNumberFormat="1" applyFill="1" applyBorder="1"/>
    <xf numFmtId="171" fontId="0" fillId="4" borderId="4" xfId="0" applyNumberFormat="1" applyFill="1" applyBorder="1"/>
    <xf numFmtId="172" fontId="0" fillId="4" borderId="4" xfId="0" applyNumberFormat="1" applyFill="1" applyBorder="1"/>
    <xf numFmtId="0" fontId="12" fillId="0" borderId="0" xfId="0" applyFont="1"/>
    <xf numFmtId="174" fontId="12" fillId="0" borderId="0" xfId="0" applyNumberFormat="1" applyFont="1"/>
    <xf numFmtId="0" fontId="9" fillId="0" borderId="0" xfId="0" applyFont="1"/>
    <xf numFmtId="0" fontId="5" fillId="0" borderId="3" xfId="0" applyFont="1" applyBorder="1" applyAlignment="1"/>
    <xf numFmtId="0" fontId="0" fillId="0" borderId="3" xfId="0" applyBorder="1" applyAlignment="1"/>
    <xf numFmtId="0" fontId="0" fillId="0" borderId="0" xfId="0" applyAlignment="1"/>
    <xf numFmtId="0" fontId="0" fillId="0" borderId="0" xfId="0" applyFill="1" applyAlignment="1"/>
    <xf numFmtId="0" fontId="5" fillId="0" borderId="0" xfId="0" applyFont="1" applyAlignment="1"/>
    <xf numFmtId="0" fontId="1" fillId="2" borderId="1" xfId="2"/>
    <xf numFmtId="170" fontId="0" fillId="0" borderId="0" xfId="0" applyNumberFormat="1"/>
    <xf numFmtId="170" fontId="11" fillId="0" borderId="0" xfId="0" applyNumberFormat="1" applyFont="1"/>
    <xf numFmtId="0" fontId="9" fillId="0" borderId="0" xfId="0" applyFont="1" applyAlignment="1">
      <alignment wrapText="1"/>
    </xf>
    <xf numFmtId="174" fontId="0" fillId="0" borderId="0" xfId="0" applyNumberFormat="1"/>
  </cellXfs>
  <cellStyles count="3">
    <cellStyle name="Вывод" xfId="2" builtinId="21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'summary '!$C$4</c:f>
              <c:strCache>
                <c:ptCount val="1"/>
                <c:pt idx="0">
                  <c:v>Incineration of hazardous waste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'summary '!$D$1:$H$1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'summary '!$D$4:$H$4</c:f>
              <c:numCache>
                <c:formatCode>#\ ##0.000</c:formatCode>
                <c:ptCount val="5"/>
                <c:pt idx="0">
                  <c:v>0.16387354079999999</c:v>
                </c:pt>
                <c:pt idx="1">
                  <c:v>0.16776086000000001</c:v>
                </c:pt>
                <c:pt idx="2">
                  <c:v>0.18100948400000003</c:v>
                </c:pt>
                <c:pt idx="3">
                  <c:v>0.14458636000000002</c:v>
                </c:pt>
                <c:pt idx="4">
                  <c:v>0.17503236799999999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C-4644-BC93-00E1E5C936C8}"/>
            </c:ext>
          </c:extLst>
        </c:ser>
        <c:ser>
          <c:idx val="3"/>
          <c:order val="1"/>
          <c:tx>
            <c:strRef>
              <c:f>'summary '!$C$5</c:f>
              <c:strCache>
                <c:ptCount val="1"/>
                <c:pt idx="0">
                  <c:v>Incineration of medical waste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'summary '!$D$1:$H$1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'summary '!$D$5:$H$5</c:f>
              <c:numCache>
                <c:formatCode>#\ ##0.000</c:formatCode>
                <c:ptCount val="5"/>
                <c:pt idx="0">
                  <c:v>5.9223999999999997</c:v>
                </c:pt>
                <c:pt idx="1">
                  <c:v>5.9096000000000002</c:v>
                </c:pt>
                <c:pt idx="2">
                  <c:v>5.6135999999999999</c:v>
                </c:pt>
                <c:pt idx="3">
                  <c:v>5.3329599999999999</c:v>
                </c:pt>
                <c:pt idx="4">
                  <c:v>5.0663119999999999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C-4644-BC93-00E1E5C936C8}"/>
            </c:ext>
          </c:extLst>
        </c:ser>
        <c:ser>
          <c:idx val="5"/>
          <c:order val="2"/>
          <c:tx>
            <c:strRef>
              <c:f>'summary '!$C$7</c:f>
              <c:strCache>
                <c:ptCount val="1"/>
                <c:pt idx="0">
                  <c:v>Informal waste burning (open fire waste burning on landfills and infomally)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'summary '!$D$1:$H$1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'summary '!$D$7:$H$7</c:f>
              <c:numCache>
                <c:formatCode>#\ ##0.000</c:formatCode>
                <c:ptCount val="5"/>
                <c:pt idx="0">
                  <c:v>49.152000000000001</c:v>
                </c:pt>
                <c:pt idx="1">
                  <c:v>49.085999999999999</c:v>
                </c:pt>
                <c:pt idx="2">
                  <c:v>48.987000000000002</c:v>
                </c:pt>
                <c:pt idx="3">
                  <c:v>48.527999999999999</c:v>
                </c:pt>
                <c:pt idx="4">
                  <c:v>47.996000000000002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7C-4644-BC93-00E1E5C936C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38"/>
        <c:axId val="1535185503"/>
        <c:axId val="1535182175"/>
      </c:barChart>
      <c:catAx>
        <c:axId val="1535185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5182175"/>
        <c:crosses val="autoZero"/>
        <c:auto val="1"/>
        <c:lblAlgn val="ctr"/>
        <c:lblOffset val="100"/>
        <c:noMultiLvlLbl val="0"/>
      </c:catAx>
      <c:valAx>
        <c:axId val="1535182175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5185503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12</xdr:row>
      <xdr:rowOff>38099</xdr:rowOff>
    </xdr:from>
    <xdr:to>
      <xdr:col>20</xdr:col>
      <xdr:colOff>190500</xdr:colOff>
      <xdr:row>41</xdr:row>
      <xdr:rowOff>85725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nep.org/A030000/A031686/3_Pdoc/DOC/Improved-toolkit-versions/Submitted-UNEP-5feb13/UNEP-HgToolkitCalculation-InventoryLevel1-rev-XXX2012-MOTHER-Developm-file-2012onward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ep1-Country data"/>
      <sheetName val="Countrydata"/>
      <sheetName val="Step2-Energy"/>
      <sheetName val="5-1 Fuels"/>
      <sheetName val="Step3-Metals-RawMat"/>
      <sheetName val="5-2 Prim metal"/>
      <sheetName val="5-3 Other min + mat"/>
      <sheetName val="Step4-Industrial Hg use"/>
      <sheetName val="5-4 Int Hg in Industry"/>
      <sheetName val="Step5-Waste treatment+recycling"/>
      <sheetName val="Step6-Hg products-substances"/>
      <sheetName val="Step7-Crematoria-cemetaries"/>
      <sheetName val="Step8-Miscellannous Hg sources"/>
      <sheetName val="Level 1-ExecSummary"/>
      <sheetName val="Level 1-Charts"/>
      <sheetName val="Level 1- Hg sources identified"/>
      <sheetName val="Level 1-summary of Hg inputs"/>
      <sheetName val="Level 1-summary of releases"/>
      <sheetName val="Level 1- total summary"/>
      <sheetName val="Level 2-introduction"/>
      <sheetName val="Level 2-summary"/>
      <sheetName val="5-5 Cons prod"/>
      <sheetName val="5-6 Other int use"/>
      <sheetName val="Insert IL2 results"/>
      <sheetName val="Unit conversion"/>
      <sheetName val="Translation note"/>
      <sheetName val="5-7 Recycl metals"/>
      <sheetName val="5-8 Waste incin"/>
      <sheetName val="5-9 Waste depo and water treatm"/>
      <sheetName val="5-10 Cremat and cem"/>
      <sheetName val="Sheet1"/>
    </sheetNames>
    <sheetDataSet>
      <sheetData sheetId="0"/>
      <sheetData sheetId="1">
        <row r="8">
          <cell r="A8" t="str">
            <v>1-Click here to select country</v>
          </cell>
        </row>
        <row r="9">
          <cell r="A9" t="str">
            <v>Afghanistan</v>
          </cell>
        </row>
        <row r="10">
          <cell r="A10" t="str">
            <v>Albania*8</v>
          </cell>
        </row>
        <row r="11">
          <cell r="A11" t="str">
            <v>Algeria</v>
          </cell>
        </row>
        <row r="12">
          <cell r="A12" t="str">
            <v>Andorra*7</v>
          </cell>
        </row>
        <row r="13">
          <cell r="A13" t="str">
            <v>Angola</v>
          </cell>
        </row>
        <row r="14">
          <cell r="A14" t="str">
            <v>Antigua and Barbuda*8</v>
          </cell>
        </row>
        <row r="15">
          <cell r="A15" t="str">
            <v>Argentina</v>
          </cell>
        </row>
        <row r="16">
          <cell r="A16" t="str">
            <v>Armenia</v>
          </cell>
        </row>
        <row r="17">
          <cell r="A17" t="str">
            <v>Australia*8</v>
          </cell>
        </row>
        <row r="18">
          <cell r="A18" t="str">
            <v>Austria</v>
          </cell>
        </row>
        <row r="19">
          <cell r="A19" t="str">
            <v>Azerbaijan*8</v>
          </cell>
        </row>
        <row r="20">
          <cell r="A20" t="str">
            <v>Bahamas*8</v>
          </cell>
        </row>
        <row r="21">
          <cell r="A21" t="str">
            <v>Bahrain</v>
          </cell>
        </row>
        <row r="22">
          <cell r="A22" t="str">
            <v>Bangladesh</v>
          </cell>
        </row>
        <row r="23">
          <cell r="A23" t="str">
            <v>Barbados*8</v>
          </cell>
        </row>
        <row r="24">
          <cell r="A24" t="str">
            <v>Belarus*9</v>
          </cell>
        </row>
        <row r="25">
          <cell r="A25" t="str">
            <v>Belgium</v>
          </cell>
        </row>
        <row r="26">
          <cell r="A26" t="str">
            <v>Belize*8</v>
          </cell>
        </row>
        <row r="27">
          <cell r="A27" t="str">
            <v>Benin</v>
          </cell>
        </row>
        <row r="28">
          <cell r="A28" t="str">
            <v>Bhutan*6</v>
          </cell>
        </row>
        <row r="29">
          <cell r="A29" t="str">
            <v>Bolivia</v>
          </cell>
        </row>
        <row r="30">
          <cell r="A30" t="str">
            <v>Bosnia and Herzegovina*6</v>
          </cell>
        </row>
        <row r="31">
          <cell r="A31" t="str">
            <v>Botswana</v>
          </cell>
        </row>
        <row r="32">
          <cell r="A32" t="str">
            <v>Brazil</v>
          </cell>
        </row>
        <row r="33">
          <cell r="A33" t="str">
            <v>Brunei Darussalam</v>
          </cell>
        </row>
        <row r="34">
          <cell r="A34" t="str">
            <v>Bulgaria*8</v>
          </cell>
        </row>
        <row r="35">
          <cell r="A35" t="str">
            <v>Burkina Faso</v>
          </cell>
        </row>
        <row r="36">
          <cell r="A36" t="str">
            <v>Burundi*6</v>
          </cell>
        </row>
        <row r="37">
          <cell r="A37" t="str">
            <v>Cambodia</v>
          </cell>
        </row>
        <row r="38">
          <cell r="A38" t="str">
            <v>Cameroon</v>
          </cell>
        </row>
        <row r="39">
          <cell r="A39" t="str">
            <v>Canada*9</v>
          </cell>
        </row>
        <row r="40">
          <cell r="A40" t="str">
            <v>Cape Verde*6</v>
          </cell>
        </row>
        <row r="41">
          <cell r="A41" t="str">
            <v>Central African Republic*6</v>
          </cell>
        </row>
        <row r="42">
          <cell r="A42" t="str">
            <v>Chad*6</v>
          </cell>
        </row>
        <row r="43">
          <cell r="A43" t="str">
            <v>Chile</v>
          </cell>
        </row>
        <row r="44">
          <cell r="A44" t="str">
            <v>China</v>
          </cell>
        </row>
        <row r="45">
          <cell r="A45" t="str">
            <v>Chinese Taipei/Taiwan*10</v>
          </cell>
        </row>
        <row r="46">
          <cell r="A46" t="str">
            <v>Colombia</v>
          </cell>
        </row>
        <row r="47">
          <cell r="A47" t="str">
            <v>Comoros*6</v>
          </cell>
        </row>
        <row r="48">
          <cell r="A48" t="str">
            <v>Cook Islands*8</v>
          </cell>
        </row>
        <row r="49">
          <cell r="A49" t="str">
            <v>Costa Rica</v>
          </cell>
        </row>
        <row r="50">
          <cell r="A50" t="str">
            <v>Côte d'Ivoire</v>
          </cell>
        </row>
        <row r="51">
          <cell r="A51" t="str">
            <v>Croatia*8</v>
          </cell>
        </row>
        <row r="52">
          <cell r="A52" t="str">
            <v>Cuba</v>
          </cell>
        </row>
        <row r="53">
          <cell r="A53" t="str">
            <v>Cyprus*9</v>
          </cell>
        </row>
        <row r="54">
          <cell r="A54" t="str">
            <v>Czech Republic*8</v>
          </cell>
        </row>
        <row r="55">
          <cell r="A55" t="str">
            <v>Democratic People's Republic of Korea</v>
          </cell>
        </row>
        <row r="56">
          <cell r="A56" t="str">
            <v>Democratic Republic of the Congo</v>
          </cell>
        </row>
        <row r="57">
          <cell r="A57" t="str">
            <v>Denmark</v>
          </cell>
        </row>
        <row r="58">
          <cell r="A58" t="str">
            <v>Djibouti*6</v>
          </cell>
        </row>
        <row r="59">
          <cell r="A59" t="str">
            <v>Dominica*6</v>
          </cell>
        </row>
        <row r="60">
          <cell r="A60" t="str">
            <v>Dominican Republic</v>
          </cell>
        </row>
        <row r="61">
          <cell r="A61" t="str">
            <v>Ecuador</v>
          </cell>
        </row>
        <row r="62">
          <cell r="A62" t="str">
            <v>Egypt</v>
          </cell>
        </row>
        <row r="63">
          <cell r="A63" t="str">
            <v>El Salvador</v>
          </cell>
        </row>
        <row r="64">
          <cell r="A64" t="str">
            <v>Equatorial Guinea*11</v>
          </cell>
        </row>
        <row r="65">
          <cell r="A65" t="str">
            <v>Eritrea</v>
          </cell>
        </row>
        <row r="66">
          <cell r="A66" t="str">
            <v>Estonia*8</v>
          </cell>
        </row>
        <row r="67">
          <cell r="A67" t="str">
            <v>Ethiopia*8*13</v>
          </cell>
        </row>
        <row r="68">
          <cell r="A68" t="str">
            <v>Fiji</v>
          </cell>
        </row>
        <row r="69">
          <cell r="A69" t="str">
            <v>Finland</v>
          </cell>
        </row>
        <row r="70">
          <cell r="A70" t="str">
            <v>France</v>
          </cell>
        </row>
        <row r="71">
          <cell r="A71" t="str">
            <v>Gabon</v>
          </cell>
        </row>
        <row r="72">
          <cell r="A72" t="str">
            <v>Gambia*6</v>
          </cell>
        </row>
        <row r="73">
          <cell r="A73" t="str">
            <v>Georgia*6</v>
          </cell>
        </row>
        <row r="74">
          <cell r="A74" t="str">
            <v>Germany</v>
          </cell>
        </row>
        <row r="75">
          <cell r="A75" t="str">
            <v>Ghana</v>
          </cell>
        </row>
        <row r="76">
          <cell r="A76" t="str">
            <v>Greece</v>
          </cell>
        </row>
        <row r="77">
          <cell r="A77" t="str">
            <v>Grenada*8</v>
          </cell>
        </row>
        <row r="78">
          <cell r="A78" t="str">
            <v>Guatemala</v>
          </cell>
        </row>
        <row r="79">
          <cell r="A79" t="str">
            <v>Guinea*6</v>
          </cell>
        </row>
        <row r="80">
          <cell r="A80" t="str">
            <v>Guinea-Bissau*6</v>
          </cell>
        </row>
        <row r="81">
          <cell r="A81" t="str">
            <v>Guyana*6</v>
          </cell>
        </row>
        <row r="82">
          <cell r="A82" t="str">
            <v>Haiti</v>
          </cell>
        </row>
        <row r="83">
          <cell r="A83" t="str">
            <v>Honduras</v>
          </cell>
        </row>
        <row r="84">
          <cell r="A84" t="str">
            <v>Hungary*8</v>
          </cell>
        </row>
        <row r="85">
          <cell r="A85" t="str">
            <v>Iceland</v>
          </cell>
        </row>
        <row r="86">
          <cell r="A86" t="str">
            <v>India</v>
          </cell>
        </row>
        <row r="87">
          <cell r="A87" t="str">
            <v>Indonesia</v>
          </cell>
        </row>
        <row r="88">
          <cell r="A88" t="str">
            <v>Iran, Islamic Republic of</v>
          </cell>
        </row>
        <row r="89">
          <cell r="A89" t="str">
            <v>Iraq</v>
          </cell>
        </row>
        <row r="90">
          <cell r="A90" t="str">
            <v>Ireland</v>
          </cell>
        </row>
        <row r="91">
          <cell r="A91" t="str">
            <v>Israel</v>
          </cell>
        </row>
        <row r="92">
          <cell r="A92" t="str">
            <v>Italy</v>
          </cell>
        </row>
        <row r="93">
          <cell r="A93" t="str">
            <v>Jamaica</v>
          </cell>
        </row>
        <row r="94">
          <cell r="A94" t="str">
            <v>Japan*8</v>
          </cell>
        </row>
        <row r="95">
          <cell r="A95" t="str">
            <v>Jordan</v>
          </cell>
        </row>
        <row r="96">
          <cell r="A96" t="str">
            <v>Kazakhstan*9</v>
          </cell>
        </row>
        <row r="97">
          <cell r="A97" t="str">
            <v>Kenya</v>
          </cell>
        </row>
        <row r="98">
          <cell r="A98" t="str">
            <v>Kiribati*12</v>
          </cell>
        </row>
        <row r="99">
          <cell r="A99" t="str">
            <v>Kuwait</v>
          </cell>
        </row>
        <row r="100">
          <cell r="A100" t="str">
            <v>Kyrgyzstan</v>
          </cell>
        </row>
        <row r="101">
          <cell r="A101" t="str">
            <v>Lao People's Democratic Republic</v>
          </cell>
        </row>
        <row r="102">
          <cell r="A102" t="str">
            <v>Latvia*8</v>
          </cell>
        </row>
        <row r="103">
          <cell r="A103" t="str">
            <v>Lebanon</v>
          </cell>
        </row>
        <row r="104">
          <cell r="A104" t="str">
            <v>Lesotho</v>
          </cell>
        </row>
        <row r="105">
          <cell r="A105" t="str">
            <v>Liberia*6</v>
          </cell>
        </row>
        <row r="106">
          <cell r="A106" t="str">
            <v>Libyan Arab Jamahiriya</v>
          </cell>
        </row>
        <row r="107">
          <cell r="A107" t="str">
            <v>Lithuania*8</v>
          </cell>
        </row>
        <row r="108">
          <cell r="A108" t="str">
            <v>Luxembourg</v>
          </cell>
        </row>
        <row r="109">
          <cell r="A109" t="str">
            <v>Madagascar</v>
          </cell>
        </row>
        <row r="110">
          <cell r="A110" t="str">
            <v>Malawi*14</v>
          </cell>
        </row>
        <row r="111">
          <cell r="A111" t="str">
            <v>Malaysia</v>
          </cell>
        </row>
        <row r="112">
          <cell r="A112" t="str">
            <v>Maldives*6</v>
          </cell>
        </row>
        <row r="113">
          <cell r="A113" t="str">
            <v>Mali*6</v>
          </cell>
        </row>
        <row r="114">
          <cell r="A114" t="str">
            <v>Malta</v>
          </cell>
        </row>
        <row r="115">
          <cell r="A115" t="str">
            <v>Marshall Islands*8</v>
          </cell>
        </row>
        <row r="116">
          <cell r="A116" t="str">
            <v>Mauritania*8</v>
          </cell>
        </row>
        <row r="117">
          <cell r="A117" t="str">
            <v>Mauritius</v>
          </cell>
        </row>
        <row r="118">
          <cell r="A118" t="str">
            <v>Mexico*8</v>
          </cell>
        </row>
        <row r="119">
          <cell r="A119" t="str">
            <v>Micronesia, Federated States of*8</v>
          </cell>
        </row>
        <row r="120">
          <cell r="A120" t="str">
            <v>Monaco</v>
          </cell>
        </row>
        <row r="121">
          <cell r="A121" t="str">
            <v>Mongolia*8</v>
          </cell>
        </row>
        <row r="122">
          <cell r="A122" t="str">
            <v>Montenegro*5</v>
          </cell>
        </row>
        <row r="123">
          <cell r="A123" t="str">
            <v>Morocco</v>
          </cell>
        </row>
        <row r="124">
          <cell r="A124" t="str">
            <v>Mozambique</v>
          </cell>
        </row>
        <row r="125">
          <cell r="A125" t="str">
            <v>Myanmar</v>
          </cell>
        </row>
        <row r="126">
          <cell r="A126" t="str">
            <v>Namibia</v>
          </cell>
        </row>
        <row r="127">
          <cell r="A127" t="str">
            <v>Nauru*8*12</v>
          </cell>
        </row>
        <row r="128">
          <cell r="A128" t="str">
            <v>Nepal</v>
          </cell>
        </row>
        <row r="129">
          <cell r="A129" t="str">
            <v>Netherlands</v>
          </cell>
        </row>
        <row r="130">
          <cell r="A130" t="str">
            <v>New Zealand*8</v>
          </cell>
        </row>
        <row r="131">
          <cell r="A131" t="str">
            <v>Nicaragua</v>
          </cell>
        </row>
        <row r="132">
          <cell r="A132" t="str">
            <v>Niger*8</v>
          </cell>
        </row>
        <row r="133">
          <cell r="A133" t="str">
            <v>Nigeria</v>
          </cell>
        </row>
        <row r="134">
          <cell r="A134" t="str">
            <v>Niue*8</v>
          </cell>
        </row>
        <row r="135">
          <cell r="A135" t="str">
            <v>Norway</v>
          </cell>
        </row>
        <row r="136">
          <cell r="A136" t="str">
            <v>Oman</v>
          </cell>
        </row>
        <row r="137">
          <cell r="A137" t="str">
            <v>Pakistan</v>
          </cell>
        </row>
        <row r="138">
          <cell r="A138" t="str">
            <v>Palau*8</v>
          </cell>
        </row>
        <row r="139">
          <cell r="A139" t="str">
            <v>Panama</v>
          </cell>
        </row>
        <row r="140">
          <cell r="A140" t="str">
            <v>Papua New Guinea*6</v>
          </cell>
        </row>
        <row r="141">
          <cell r="A141" t="str">
            <v>Paraguay</v>
          </cell>
        </row>
        <row r="142">
          <cell r="A142" t="str">
            <v>Peru</v>
          </cell>
        </row>
        <row r="143">
          <cell r="A143" t="str">
            <v>Philippines</v>
          </cell>
        </row>
        <row r="144">
          <cell r="A144" t="str">
            <v>Poland*8</v>
          </cell>
        </row>
        <row r="145">
          <cell r="A145" t="str">
            <v>Portugal</v>
          </cell>
        </row>
        <row r="146">
          <cell r="A146" t="str">
            <v>Qatar</v>
          </cell>
        </row>
        <row r="147">
          <cell r="A147" t="str">
            <v>Republic of Korea*8</v>
          </cell>
        </row>
        <row r="148">
          <cell r="A148" t="str">
            <v>Republic of Moldova*6</v>
          </cell>
        </row>
        <row r="149">
          <cell r="A149" t="str">
            <v>Republic of the Congo</v>
          </cell>
        </row>
        <row r="150">
          <cell r="A150" t="str">
            <v>Romania</v>
          </cell>
        </row>
        <row r="151">
          <cell r="A151" t="str">
            <v>Russian Federation*8</v>
          </cell>
        </row>
        <row r="152">
          <cell r="A152" t="str">
            <v>Rwanda*6</v>
          </cell>
        </row>
        <row r="153">
          <cell r="A153" t="str">
            <v>Saint Kitts and Nevis</v>
          </cell>
        </row>
        <row r="154">
          <cell r="A154" t="str">
            <v>Saint Lucia</v>
          </cell>
        </row>
        <row r="155">
          <cell r="A155" t="str">
            <v>Saint Vincent and the Grenadines*6</v>
          </cell>
        </row>
        <row r="156">
          <cell r="A156" t="str">
            <v>Samoa</v>
          </cell>
        </row>
        <row r="157">
          <cell r="A157" t="str">
            <v>San Marino*9</v>
          </cell>
        </row>
        <row r="158">
          <cell r="A158" t="str">
            <v>Sao Tome and Principe*8</v>
          </cell>
        </row>
        <row r="159">
          <cell r="A159" t="str">
            <v>Saudi Arabia</v>
          </cell>
        </row>
        <row r="160">
          <cell r="A160" t="str">
            <v>Senegal</v>
          </cell>
        </row>
        <row r="161">
          <cell r="A161" t="str">
            <v>Serbia*5*8</v>
          </cell>
        </row>
        <row r="162">
          <cell r="A162" t="str">
            <v>Seychelles*8</v>
          </cell>
        </row>
        <row r="163">
          <cell r="A163" t="str">
            <v>Sierra Leone*6</v>
          </cell>
        </row>
        <row r="164">
          <cell r="A164" t="str">
            <v>Singapore*8</v>
          </cell>
        </row>
        <row r="165">
          <cell r="A165" t="str">
            <v>Slovakia</v>
          </cell>
        </row>
        <row r="166">
          <cell r="A166" t="str">
            <v>Slovenia</v>
          </cell>
        </row>
        <row r="167">
          <cell r="A167" t="str">
            <v>Solomon Islands*6</v>
          </cell>
        </row>
        <row r="168">
          <cell r="A168" t="str">
            <v>Somalia*8</v>
          </cell>
        </row>
        <row r="169">
          <cell r="A169" t="str">
            <v>South Africa</v>
          </cell>
        </row>
        <row r="170">
          <cell r="A170" t="str">
            <v>Spain</v>
          </cell>
        </row>
        <row r="171">
          <cell r="A171" t="str">
            <v>Sri Lanka</v>
          </cell>
        </row>
        <row r="172">
          <cell r="A172" t="str">
            <v>Sudan</v>
          </cell>
        </row>
        <row r="173">
          <cell r="A173" t="str">
            <v>Suriname*8</v>
          </cell>
        </row>
        <row r="174">
          <cell r="A174" t="str">
            <v>Swaziland</v>
          </cell>
        </row>
        <row r="175">
          <cell r="A175" t="str">
            <v>Sweden</v>
          </cell>
        </row>
        <row r="176">
          <cell r="A176" t="str">
            <v>Switzerland</v>
          </cell>
        </row>
        <row r="177">
          <cell r="A177" t="str">
            <v>Syrian Arab Republic</v>
          </cell>
        </row>
        <row r="178">
          <cell r="A178" t="str">
            <v>Tajikistan*8</v>
          </cell>
        </row>
        <row r="179">
          <cell r="A179" t="str">
            <v>Tanzania*6*13</v>
          </cell>
        </row>
        <row r="180">
          <cell r="A180" t="str">
            <v>Thailand</v>
          </cell>
        </row>
        <row r="181">
          <cell r="A181" t="str">
            <v>The former Yugoslav Republic of Macedonia*8</v>
          </cell>
        </row>
        <row r="182">
          <cell r="A182" t="str">
            <v>Timor-Leste</v>
          </cell>
        </row>
        <row r="183">
          <cell r="A183" t="str">
            <v>Timor-Leste</v>
          </cell>
        </row>
        <row r="184">
          <cell r="A184" t="str">
            <v>Togo</v>
          </cell>
        </row>
        <row r="185">
          <cell r="A185" t="str">
            <v>Tonga</v>
          </cell>
        </row>
        <row r="186">
          <cell r="A186" t="str">
            <v>Trinidad and Tobago</v>
          </cell>
        </row>
        <row r="187">
          <cell r="A187" t="str">
            <v>Tunisia</v>
          </cell>
        </row>
        <row r="188">
          <cell r="A188" t="str">
            <v>Turkey*8</v>
          </cell>
        </row>
        <row r="189">
          <cell r="A189" t="str">
            <v>Turkmenistan*8</v>
          </cell>
        </row>
        <row r="190">
          <cell r="A190" t="str">
            <v>Tuvalu*8</v>
          </cell>
        </row>
        <row r="191">
          <cell r="A191" t="str">
            <v>Uganda</v>
          </cell>
        </row>
        <row r="192">
          <cell r="A192" t="str">
            <v>Ukraine</v>
          </cell>
        </row>
        <row r="193">
          <cell r="A193" t="str">
            <v>United Arab Emirates</v>
          </cell>
        </row>
        <row r="194">
          <cell r="A194" t="str">
            <v>United Kingdom</v>
          </cell>
        </row>
        <row r="195">
          <cell r="A195" t="str">
            <v>United Republic of Tanzania</v>
          </cell>
        </row>
        <row r="196">
          <cell r="A196" t="str">
            <v>United States of America</v>
          </cell>
        </row>
        <row r="197">
          <cell r="A197" t="str">
            <v>Uruguay</v>
          </cell>
        </row>
        <row r="198">
          <cell r="A198" t="str">
            <v>Uzbekistan</v>
          </cell>
        </row>
        <row r="199">
          <cell r="A199" t="str">
            <v>Vanuatu*8*12</v>
          </cell>
        </row>
        <row r="200">
          <cell r="A200" t="str">
            <v>Venezuela, Bolivarian Republic of</v>
          </cell>
        </row>
        <row r="201">
          <cell r="A201" t="str">
            <v>Viet Nam*4</v>
          </cell>
        </row>
        <row r="202">
          <cell r="A202" t="str">
            <v>Yemen</v>
          </cell>
        </row>
        <row r="203">
          <cell r="A203" t="str">
            <v>Zambia</v>
          </cell>
        </row>
        <row r="204">
          <cell r="A204" t="str">
            <v>Zimbabwe</v>
          </cell>
        </row>
        <row r="205">
          <cell r="A205" t="str">
            <v>Other OECD country</v>
          </cell>
        </row>
        <row r="206">
          <cell r="A206" t="str">
            <v>Other non-OECD country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B3" t="str">
            <v>Present?</v>
          </cell>
        </row>
        <row r="4">
          <cell r="B4" t="str">
            <v>Y</v>
          </cell>
        </row>
        <row r="5">
          <cell r="B5" t="str">
            <v>N</v>
          </cell>
        </row>
        <row r="6">
          <cell r="B6" t="str">
            <v>?</v>
          </cell>
        </row>
        <row r="7">
          <cell r="B7" t="str">
            <v>Y/N/?</v>
          </cell>
        </row>
        <row r="8">
          <cell r="B8" t="str">
            <v>Y/N</v>
          </cell>
        </row>
        <row r="10">
          <cell r="B10" t="str">
            <v>More than 2/3 (two thirds; 67%) of the general waste is collected and deposited on lined landfills or incinerated with pollution abatement</v>
          </cell>
        </row>
        <row r="11">
          <cell r="B11" t="str">
            <v>Less than 2/3 (two thirds; 67%) of the general waste is collected and deposited on lined landfills or incinerated with pollution abatement</v>
          </cell>
        </row>
        <row r="12">
          <cell r="B12" t="str">
            <v>Answer Y or N in cell B4 in the sheet 'Step5 - Waste treatment + recycling'</v>
          </cell>
        </row>
        <row r="13">
          <cell r="B13" t="str">
            <v>See Step5 F4</v>
          </cell>
        </row>
      </sheetData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1"/>
  <sheetViews>
    <sheetView topLeftCell="A10" zoomScale="80" zoomScaleNormal="80" workbookViewId="0">
      <selection activeCell="V26" sqref="V26"/>
    </sheetView>
  </sheetViews>
  <sheetFormatPr defaultRowHeight="12.75" x14ac:dyDescent="0.2"/>
  <cols>
    <col min="1" max="1" width="3" customWidth="1"/>
    <col min="2" max="2" width="6.140625" customWidth="1"/>
    <col min="3" max="3" width="31.140625" customWidth="1"/>
    <col min="4" max="4" width="8.140625" customWidth="1"/>
    <col min="5" max="5" width="14.42578125" customWidth="1"/>
    <col min="6" max="6" width="12" style="2" customWidth="1"/>
    <col min="7" max="7" width="10.28515625" customWidth="1"/>
    <col min="8" max="8" width="22.7109375" customWidth="1"/>
    <col min="9" max="9" width="12.5703125" style="65" customWidth="1"/>
    <col min="10" max="10" width="16.7109375" style="2" customWidth="1"/>
    <col min="11" max="11" width="11" customWidth="1"/>
    <col min="12" max="12" width="11.5703125" customWidth="1"/>
    <col min="13" max="13" width="25.7109375" style="4" customWidth="1"/>
    <col min="14" max="14" width="9.140625" style="65"/>
    <col min="16" max="16" width="4.5703125" customWidth="1"/>
    <col min="17" max="17" width="5.28515625" customWidth="1"/>
    <col min="18" max="18" width="5" customWidth="1"/>
    <col min="19" max="19" width="8.42578125" customWidth="1"/>
    <col min="21" max="21" width="17.5703125" customWidth="1"/>
    <col min="22" max="22" width="12.5703125" customWidth="1"/>
    <col min="24" max="24" width="9.7109375" customWidth="1"/>
    <col min="25" max="25" width="11.140625" customWidth="1"/>
    <col min="26" max="26" width="11.5703125" customWidth="1"/>
    <col min="27" max="27" width="17" customWidth="1"/>
    <col min="28" max="28" width="72.42578125" customWidth="1"/>
  </cols>
  <sheetData>
    <row r="1" spans="1:28" ht="18" x14ac:dyDescent="0.25">
      <c r="A1" s="1" t="s">
        <v>0</v>
      </c>
      <c r="I1" s="3"/>
      <c r="N1" s="3"/>
    </row>
    <row r="2" spans="1:28" ht="15" x14ac:dyDescent="0.25">
      <c r="A2" s="5" t="s">
        <v>1</v>
      </c>
      <c r="I2" s="3"/>
      <c r="N2" s="3"/>
    </row>
    <row r="3" spans="1:28" s="6" customFormat="1" x14ac:dyDescent="0.2">
      <c r="C3" s="7"/>
      <c r="D3" s="7"/>
      <c r="E3" s="7"/>
      <c r="F3" s="8"/>
      <c r="G3" s="7"/>
      <c r="H3" s="7"/>
      <c r="I3" s="7"/>
      <c r="J3" s="8"/>
      <c r="K3" s="7"/>
      <c r="L3" s="7"/>
      <c r="M3" s="9"/>
      <c r="N3" s="7"/>
      <c r="O3" s="7"/>
      <c r="P3" s="10" t="s">
        <v>2</v>
      </c>
      <c r="Q3" s="10"/>
      <c r="R3" s="10"/>
      <c r="S3" s="10"/>
      <c r="T3" s="10"/>
      <c r="U3" s="10"/>
      <c r="V3" s="11" t="s">
        <v>3</v>
      </c>
      <c r="W3" s="12"/>
      <c r="X3" s="12"/>
      <c r="Y3" s="12"/>
      <c r="Z3" s="12"/>
      <c r="AA3" s="12"/>
      <c r="AB3" s="10"/>
    </row>
    <row r="4" spans="1:28" s="13" customFormat="1" ht="38.25" x14ac:dyDescent="0.2">
      <c r="A4" s="13" t="s">
        <v>4</v>
      </c>
      <c r="B4" s="13" t="s">
        <v>5</v>
      </c>
      <c r="C4" s="14" t="s">
        <v>6</v>
      </c>
      <c r="D4" s="15" t="s">
        <v>7</v>
      </c>
      <c r="E4" s="14" t="s">
        <v>8</v>
      </c>
      <c r="F4" s="16" t="s">
        <v>9</v>
      </c>
      <c r="G4" s="15" t="s">
        <v>10</v>
      </c>
      <c r="H4" s="17" t="s">
        <v>9</v>
      </c>
      <c r="I4" s="15" t="s">
        <v>11</v>
      </c>
      <c r="J4" s="14" t="s">
        <v>9</v>
      </c>
      <c r="K4" s="18" t="s">
        <v>12</v>
      </c>
      <c r="L4" s="17" t="s">
        <v>9</v>
      </c>
      <c r="M4" s="19" t="s">
        <v>13</v>
      </c>
      <c r="N4" s="15" t="s">
        <v>14</v>
      </c>
      <c r="O4" s="17" t="s">
        <v>9</v>
      </c>
      <c r="P4" s="20" t="s">
        <v>15</v>
      </c>
      <c r="Q4" s="20" t="s">
        <v>16</v>
      </c>
      <c r="R4" s="20" t="s">
        <v>17</v>
      </c>
      <c r="S4" s="20" t="s">
        <v>18</v>
      </c>
      <c r="T4" s="15" t="s">
        <v>19</v>
      </c>
      <c r="U4" s="15" t="s">
        <v>20</v>
      </c>
      <c r="V4" s="21" t="s">
        <v>15</v>
      </c>
      <c r="W4" s="21" t="s">
        <v>16</v>
      </c>
      <c r="X4" s="21" t="s">
        <v>17</v>
      </c>
      <c r="Y4" s="21" t="s">
        <v>18</v>
      </c>
      <c r="Z4" s="22" t="s">
        <v>19</v>
      </c>
      <c r="AA4" s="22" t="s">
        <v>20</v>
      </c>
      <c r="AB4" s="20" t="s">
        <v>21</v>
      </c>
    </row>
    <row r="5" spans="1:28" s="23" customFormat="1" ht="25.5" x14ac:dyDescent="0.2">
      <c r="A5" s="23" t="s">
        <v>22</v>
      </c>
      <c r="C5" s="14" t="s">
        <v>23</v>
      </c>
      <c r="D5" s="20" t="s">
        <v>24</v>
      </c>
      <c r="F5" s="24"/>
      <c r="G5" s="25"/>
      <c r="H5" s="26"/>
      <c r="I5" s="27"/>
      <c r="J5" s="28"/>
      <c r="K5" s="29"/>
      <c r="L5" s="26"/>
      <c r="M5" s="30"/>
      <c r="N5" s="27"/>
      <c r="O5" s="26"/>
      <c r="P5" s="25"/>
      <c r="Q5" s="25"/>
      <c r="R5" s="25"/>
      <c r="S5" s="25"/>
      <c r="T5" s="25"/>
      <c r="U5" s="25"/>
      <c r="V5" s="45"/>
      <c r="W5" s="31"/>
      <c r="X5" s="31"/>
      <c r="Y5" s="31"/>
      <c r="Z5" s="31"/>
      <c r="AA5" s="31"/>
      <c r="AB5" s="25"/>
    </row>
    <row r="6" spans="1:28" ht="25.5" x14ac:dyDescent="0.2">
      <c r="B6" s="32" t="s">
        <v>25</v>
      </c>
      <c r="C6" s="33" t="s">
        <v>26</v>
      </c>
      <c r="D6" s="20" t="s">
        <v>27</v>
      </c>
      <c r="F6" s="34"/>
      <c r="G6" s="25"/>
      <c r="H6" s="32"/>
      <c r="I6" s="27"/>
      <c r="K6" s="35"/>
      <c r="L6" s="32"/>
      <c r="M6" s="36"/>
      <c r="N6" s="27"/>
      <c r="O6" s="32"/>
      <c r="P6" s="25"/>
      <c r="Q6" s="25"/>
      <c r="R6" s="25"/>
      <c r="S6" s="25"/>
      <c r="T6" s="25"/>
      <c r="U6" s="25"/>
      <c r="V6" s="37">
        <f t="shared" ref="V6:AA6" si="0">SUM(V7:V10)</f>
        <v>0</v>
      </c>
      <c r="W6" s="37">
        <f t="shared" si="0"/>
        <v>0</v>
      </c>
      <c r="X6" s="37">
        <f t="shared" si="0"/>
        <v>0</v>
      </c>
      <c r="Y6" s="37">
        <f t="shared" si="0"/>
        <v>0</v>
      </c>
      <c r="Z6" s="37">
        <f t="shared" si="0"/>
        <v>0</v>
      </c>
      <c r="AA6" s="37">
        <f t="shared" si="0"/>
        <v>0</v>
      </c>
      <c r="AB6" s="25"/>
    </row>
    <row r="7" spans="1:28" ht="25.5" x14ac:dyDescent="0.2">
      <c r="A7" s="32"/>
      <c r="C7" s="2"/>
      <c r="D7" s="25" t="s">
        <v>27</v>
      </c>
      <c r="E7" s="38" t="s">
        <v>28</v>
      </c>
      <c r="F7" s="34" t="s">
        <v>29</v>
      </c>
      <c r="G7" s="25">
        <v>5</v>
      </c>
      <c r="H7" s="32" t="s">
        <v>29</v>
      </c>
      <c r="I7" s="39"/>
      <c r="J7" s="40" t="s">
        <v>30</v>
      </c>
      <c r="K7" s="41">
        <f>G7*I7/1000</f>
        <v>0</v>
      </c>
      <c r="L7" s="32" t="s">
        <v>31</v>
      </c>
      <c r="M7" s="42" t="s">
        <v>32</v>
      </c>
      <c r="N7" s="43"/>
      <c r="O7" s="32" t="s">
        <v>31</v>
      </c>
      <c r="P7" s="44">
        <v>1</v>
      </c>
      <c r="Q7" s="44"/>
      <c r="R7" s="44"/>
      <c r="S7" s="44"/>
      <c r="T7" s="44"/>
      <c r="U7" s="44"/>
      <c r="V7" s="45">
        <f t="shared" ref="V7:AA10" si="1">$N7*P7</f>
        <v>0</v>
      </c>
      <c r="W7" s="45">
        <f t="shared" si="1"/>
        <v>0</v>
      </c>
      <c r="X7" s="45">
        <f t="shared" si="1"/>
        <v>0</v>
      </c>
      <c r="Y7" s="45">
        <f t="shared" si="1"/>
        <v>0</v>
      </c>
      <c r="Z7" s="45">
        <f t="shared" si="1"/>
        <v>0</v>
      </c>
      <c r="AA7" s="45">
        <f t="shared" si="1"/>
        <v>0</v>
      </c>
      <c r="AB7" s="25"/>
    </row>
    <row r="8" spans="1:28" ht="25.5" x14ac:dyDescent="0.2">
      <c r="A8" s="32"/>
      <c r="B8" s="32"/>
      <c r="C8" s="2"/>
      <c r="D8" s="25"/>
      <c r="E8" s="38"/>
      <c r="F8" s="34"/>
      <c r="G8" s="25"/>
      <c r="H8" s="32"/>
      <c r="I8" s="27"/>
      <c r="J8" s="2">
        <v>2300000</v>
      </c>
      <c r="K8" s="41"/>
      <c r="L8" s="32"/>
      <c r="M8" s="42" t="s">
        <v>33</v>
      </c>
      <c r="N8" s="43"/>
      <c r="O8" s="32" t="s">
        <v>31</v>
      </c>
      <c r="P8" s="44">
        <v>0.9</v>
      </c>
      <c r="Q8" s="44"/>
      <c r="R8" s="44"/>
      <c r="S8" s="44"/>
      <c r="T8" s="44"/>
      <c r="U8" s="44">
        <v>0.1</v>
      </c>
      <c r="V8" s="45">
        <f t="shared" si="1"/>
        <v>0</v>
      </c>
      <c r="W8" s="45">
        <f t="shared" si="1"/>
        <v>0</v>
      </c>
      <c r="X8" s="45">
        <f t="shared" si="1"/>
        <v>0</v>
      </c>
      <c r="Y8" s="45">
        <f t="shared" si="1"/>
        <v>0</v>
      </c>
      <c r="Z8" s="45">
        <f t="shared" si="1"/>
        <v>0</v>
      </c>
      <c r="AA8" s="45">
        <f t="shared" si="1"/>
        <v>0</v>
      </c>
      <c r="AB8" s="25"/>
    </row>
    <row r="9" spans="1:28" ht="63.75" x14ac:dyDescent="0.2">
      <c r="A9" s="32"/>
      <c r="B9" s="32"/>
      <c r="C9" s="2"/>
      <c r="D9" s="25"/>
      <c r="E9" s="38"/>
      <c r="F9" s="34"/>
      <c r="G9" s="25"/>
      <c r="H9" s="32"/>
      <c r="I9" s="27"/>
      <c r="J9" s="2">
        <v>3400000</v>
      </c>
      <c r="K9" s="41"/>
      <c r="L9" s="32"/>
      <c r="M9" s="42" t="s">
        <v>34</v>
      </c>
      <c r="N9" s="43"/>
      <c r="O9" s="32" t="s">
        <v>31</v>
      </c>
      <c r="P9" s="44">
        <v>0.5</v>
      </c>
      <c r="Q9" s="44"/>
      <c r="R9" s="44"/>
      <c r="S9" s="44"/>
      <c r="T9" s="44"/>
      <c r="U9" s="44">
        <v>0.5</v>
      </c>
      <c r="V9" s="45">
        <f t="shared" si="1"/>
        <v>0</v>
      </c>
      <c r="W9" s="45">
        <f t="shared" si="1"/>
        <v>0</v>
      </c>
      <c r="X9" s="45">
        <f t="shared" si="1"/>
        <v>0</v>
      </c>
      <c r="Y9" s="45">
        <f t="shared" si="1"/>
        <v>0</v>
      </c>
      <c r="Z9" s="45">
        <f t="shared" si="1"/>
        <v>0</v>
      </c>
      <c r="AA9" s="45">
        <f t="shared" si="1"/>
        <v>0</v>
      </c>
      <c r="AB9" s="25"/>
    </row>
    <row r="10" spans="1:28" ht="25.5" x14ac:dyDescent="0.2">
      <c r="A10" s="32"/>
      <c r="B10" s="32"/>
      <c r="C10" s="2"/>
      <c r="D10" s="25"/>
      <c r="E10" s="38"/>
      <c r="F10" s="34"/>
      <c r="G10" s="25"/>
      <c r="H10" s="32"/>
      <c r="I10" s="27"/>
      <c r="J10" s="2">
        <v>1700000</v>
      </c>
      <c r="K10" s="41"/>
      <c r="L10" s="32"/>
      <c r="M10" s="42" t="s">
        <v>35</v>
      </c>
      <c r="N10" s="43"/>
      <c r="O10" s="32" t="s">
        <v>31</v>
      </c>
      <c r="P10" s="44">
        <v>0.1</v>
      </c>
      <c r="Q10" s="44"/>
      <c r="R10" s="44"/>
      <c r="S10" s="44"/>
      <c r="T10" s="44"/>
      <c r="U10" s="44">
        <v>0.9</v>
      </c>
      <c r="V10" s="45">
        <f t="shared" si="1"/>
        <v>0</v>
      </c>
      <c r="W10" s="45">
        <f t="shared" si="1"/>
        <v>0</v>
      </c>
      <c r="X10" s="45">
        <f t="shared" si="1"/>
        <v>0</v>
      </c>
      <c r="Y10" s="45">
        <f t="shared" si="1"/>
        <v>0</v>
      </c>
      <c r="Z10" s="45">
        <f t="shared" si="1"/>
        <v>0</v>
      </c>
      <c r="AA10" s="45">
        <f t="shared" si="1"/>
        <v>0</v>
      </c>
      <c r="AB10" s="25"/>
    </row>
    <row r="11" spans="1:28" s="54" customFormat="1" x14ac:dyDescent="0.2">
      <c r="A11" s="46"/>
      <c r="B11" s="46"/>
      <c r="C11" s="47"/>
      <c r="D11" s="20"/>
      <c r="E11" s="48"/>
      <c r="F11" s="49"/>
      <c r="G11" s="25"/>
      <c r="H11" s="46"/>
      <c r="I11" s="27"/>
      <c r="J11" s="50"/>
      <c r="K11" s="41"/>
      <c r="L11" s="46"/>
      <c r="M11" s="51"/>
      <c r="N11" s="43"/>
      <c r="O11" s="46"/>
      <c r="P11" s="52"/>
      <c r="Q11" s="52"/>
      <c r="R11" s="53"/>
      <c r="S11" s="53"/>
      <c r="T11" s="52"/>
      <c r="U11" s="52"/>
      <c r="W11" s="45"/>
      <c r="X11" s="45"/>
      <c r="Y11" s="45"/>
      <c r="Z11" s="45"/>
      <c r="AA11" s="45"/>
      <c r="AB11" s="25"/>
    </row>
    <row r="12" spans="1:28" x14ac:dyDescent="0.2">
      <c r="B12" s="32" t="s">
        <v>36</v>
      </c>
      <c r="C12" s="33" t="s">
        <v>37</v>
      </c>
      <c r="D12" s="20" t="s">
        <v>24</v>
      </c>
      <c r="F12" s="34"/>
      <c r="G12" s="25"/>
      <c r="H12" s="32"/>
      <c r="I12" s="27"/>
      <c r="K12" s="35"/>
      <c r="L12" s="32"/>
      <c r="M12" s="36"/>
      <c r="N12" s="43"/>
      <c r="O12" s="32"/>
      <c r="P12" s="25"/>
      <c r="Q12" s="25"/>
      <c r="R12" s="25"/>
      <c r="S12" s="25"/>
      <c r="T12" s="25"/>
      <c r="U12" s="25"/>
      <c r="V12" s="37">
        <f t="shared" ref="V12:AA12" si="2">SUM(V13:V16)</f>
        <v>0.16387354079999999</v>
      </c>
      <c r="W12" s="37">
        <f t="shared" si="2"/>
        <v>0</v>
      </c>
      <c r="X12" s="37">
        <f t="shared" si="2"/>
        <v>0</v>
      </c>
      <c r="Y12" s="37">
        <f t="shared" si="2"/>
        <v>0</v>
      </c>
      <c r="Z12" s="37">
        <f t="shared" si="2"/>
        <v>0</v>
      </c>
      <c r="AA12" s="37">
        <f t="shared" si="2"/>
        <v>0</v>
      </c>
      <c r="AB12" s="25"/>
    </row>
    <row r="13" spans="1:28" ht="69" customHeight="1" x14ac:dyDescent="0.2">
      <c r="A13" s="32"/>
      <c r="C13" s="2"/>
      <c r="D13" s="25" t="s">
        <v>24</v>
      </c>
      <c r="E13" s="55" t="s">
        <v>38</v>
      </c>
      <c r="F13" s="34" t="s">
        <v>29</v>
      </c>
      <c r="G13" s="25">
        <v>0.02</v>
      </c>
      <c r="H13" s="32" t="s">
        <v>29</v>
      </c>
      <c r="I13" s="27">
        <v>8193.6770400000005</v>
      </c>
      <c r="J13" s="40" t="s">
        <v>30</v>
      </c>
      <c r="K13" s="70">
        <f>G13*I13/1000</f>
        <v>0.16387354079999999</v>
      </c>
      <c r="L13" s="32" t="s">
        <v>31</v>
      </c>
      <c r="M13" s="42" t="s">
        <v>32</v>
      </c>
      <c r="N13" s="43">
        <f>K13</f>
        <v>0.16387354079999999</v>
      </c>
      <c r="O13" s="32" t="s">
        <v>31</v>
      </c>
      <c r="P13" s="44">
        <v>1</v>
      </c>
      <c r="Q13" s="44"/>
      <c r="R13" s="44"/>
      <c r="S13" s="44"/>
      <c r="T13" s="44"/>
      <c r="U13" s="44"/>
      <c r="V13" s="45">
        <f t="shared" ref="V13:AA16" si="3">$N13*P13</f>
        <v>0.16387354079999999</v>
      </c>
      <c r="W13" s="45">
        <f t="shared" si="3"/>
        <v>0</v>
      </c>
      <c r="X13" s="45">
        <f t="shared" si="3"/>
        <v>0</v>
      </c>
      <c r="Y13" s="45">
        <f t="shared" si="3"/>
        <v>0</v>
      </c>
      <c r="Z13" s="45">
        <f t="shared" si="3"/>
        <v>0</v>
      </c>
      <c r="AA13" s="45">
        <f t="shared" si="3"/>
        <v>0</v>
      </c>
      <c r="AB13" s="56" t="s">
        <v>39</v>
      </c>
    </row>
    <row r="14" spans="1:28" ht="25.5" x14ac:dyDescent="0.2">
      <c r="A14" s="32"/>
      <c r="B14" s="32"/>
      <c r="C14" s="2"/>
      <c r="D14" s="25"/>
      <c r="E14" s="38"/>
      <c r="F14" s="34"/>
      <c r="G14" s="25"/>
      <c r="H14" s="32"/>
      <c r="I14" s="27"/>
      <c r="K14" s="41"/>
      <c r="L14" s="32"/>
      <c r="M14" s="42" t="s">
        <v>33</v>
      </c>
      <c r="N14" s="43"/>
      <c r="O14" s="32" t="s">
        <v>31</v>
      </c>
      <c r="P14" s="44">
        <v>0.9</v>
      </c>
      <c r="Q14" s="44"/>
      <c r="R14" s="44"/>
      <c r="S14" s="44"/>
      <c r="T14" s="44"/>
      <c r="U14" s="44">
        <v>0.1</v>
      </c>
      <c r="V14" s="45">
        <f t="shared" si="3"/>
        <v>0</v>
      </c>
      <c r="W14" s="45">
        <f t="shared" si="3"/>
        <v>0</v>
      </c>
      <c r="X14" s="45">
        <f t="shared" si="3"/>
        <v>0</v>
      </c>
      <c r="Y14" s="45">
        <f t="shared" si="3"/>
        <v>0</v>
      </c>
      <c r="Z14" s="45">
        <f t="shared" si="3"/>
        <v>0</v>
      </c>
      <c r="AA14" s="45">
        <f t="shared" si="3"/>
        <v>0</v>
      </c>
      <c r="AB14" s="25"/>
    </row>
    <row r="15" spans="1:28" ht="63.75" x14ac:dyDescent="0.2">
      <c r="A15" s="32"/>
      <c r="B15" s="32"/>
      <c r="C15" s="2"/>
      <c r="D15" s="25"/>
      <c r="E15" s="38"/>
      <c r="F15" s="34"/>
      <c r="G15" s="25"/>
      <c r="H15" s="32"/>
      <c r="I15" s="27"/>
      <c r="K15" s="41"/>
      <c r="L15" s="32"/>
      <c r="M15" s="42" t="s">
        <v>34</v>
      </c>
      <c r="N15" s="43"/>
      <c r="O15" s="32" t="s">
        <v>31</v>
      </c>
      <c r="P15" s="44">
        <v>0.5</v>
      </c>
      <c r="Q15" s="44"/>
      <c r="R15" s="44"/>
      <c r="S15" s="44"/>
      <c r="T15" s="44"/>
      <c r="U15" s="44">
        <v>0.5</v>
      </c>
      <c r="V15" s="45">
        <f t="shared" si="3"/>
        <v>0</v>
      </c>
      <c r="W15" s="45">
        <f t="shared" si="3"/>
        <v>0</v>
      </c>
      <c r="X15" s="45">
        <f t="shared" si="3"/>
        <v>0</v>
      </c>
      <c r="Y15" s="45">
        <f t="shared" si="3"/>
        <v>0</v>
      </c>
      <c r="Z15" s="45">
        <f t="shared" si="3"/>
        <v>0</v>
      </c>
      <c r="AA15" s="45">
        <f t="shared" si="3"/>
        <v>0</v>
      </c>
      <c r="AB15" s="25"/>
    </row>
    <row r="16" spans="1:28" ht="25.5" x14ac:dyDescent="0.2">
      <c r="A16" s="32"/>
      <c r="B16" s="32"/>
      <c r="C16" s="2"/>
      <c r="D16" s="25"/>
      <c r="E16" s="38"/>
      <c r="F16" s="34"/>
      <c r="G16" s="25"/>
      <c r="H16" s="32"/>
      <c r="I16" s="27"/>
      <c r="K16" s="41"/>
      <c r="L16" s="32"/>
      <c r="M16" s="42" t="s">
        <v>35</v>
      </c>
      <c r="N16" s="43"/>
      <c r="O16" s="32" t="s">
        <v>31</v>
      </c>
      <c r="P16" s="44">
        <v>0.1</v>
      </c>
      <c r="Q16" s="44"/>
      <c r="R16" s="44"/>
      <c r="S16" s="44"/>
      <c r="T16" s="44"/>
      <c r="U16" s="44">
        <v>0.9</v>
      </c>
      <c r="V16" s="45">
        <f t="shared" si="3"/>
        <v>0</v>
      </c>
      <c r="W16" s="45">
        <f t="shared" si="3"/>
        <v>0</v>
      </c>
      <c r="X16" s="45">
        <f t="shared" si="3"/>
        <v>0</v>
      </c>
      <c r="Y16" s="45">
        <f t="shared" si="3"/>
        <v>0</v>
      </c>
      <c r="Z16" s="45">
        <f t="shared" si="3"/>
        <v>0</v>
      </c>
      <c r="AA16" s="45">
        <f t="shared" si="3"/>
        <v>0</v>
      </c>
      <c r="AB16" s="25"/>
    </row>
    <row r="17" spans="1:46" s="54" customFormat="1" x14ac:dyDescent="0.2">
      <c r="A17" s="46"/>
      <c r="B17" s="46"/>
      <c r="C17" s="50"/>
      <c r="D17" s="25"/>
      <c r="E17" s="48"/>
      <c r="F17" s="49"/>
      <c r="G17" s="25"/>
      <c r="H17" s="46"/>
      <c r="I17" s="27"/>
      <c r="J17" s="50"/>
      <c r="K17" s="41"/>
      <c r="L17" s="46"/>
      <c r="M17" s="51"/>
      <c r="N17" s="43"/>
      <c r="O17" s="46"/>
      <c r="P17" s="52"/>
      <c r="Q17" s="52"/>
      <c r="R17" s="53"/>
      <c r="S17" s="53"/>
      <c r="T17" s="52"/>
      <c r="U17" s="25"/>
      <c r="V17" s="45"/>
      <c r="W17" s="45"/>
      <c r="X17" s="45"/>
      <c r="Y17" s="45"/>
      <c r="Z17" s="45"/>
      <c r="AA17" s="45"/>
      <c r="AB17" s="25"/>
    </row>
    <row r="18" spans="1:46" x14ac:dyDescent="0.2">
      <c r="B18" s="32" t="s">
        <v>40</v>
      </c>
      <c r="C18" s="33" t="s">
        <v>41</v>
      </c>
      <c r="D18" s="20" t="s">
        <v>24</v>
      </c>
      <c r="F18" s="34"/>
      <c r="G18" s="25"/>
      <c r="H18" s="32"/>
      <c r="I18" s="27"/>
      <c r="K18" s="35"/>
      <c r="L18" s="32"/>
      <c r="M18" s="36"/>
      <c r="N18" s="43"/>
      <c r="O18" s="32"/>
      <c r="P18" s="25"/>
      <c r="Q18" s="25"/>
      <c r="R18" s="25"/>
      <c r="S18" s="25"/>
      <c r="T18" s="25"/>
      <c r="U18" s="25"/>
      <c r="V18" s="37">
        <f t="shared" ref="V18:AA18" si="4">SUM(V19:V22)</f>
        <v>5.9223999999999997</v>
      </c>
      <c r="W18" s="37">
        <f t="shared" si="4"/>
        <v>0</v>
      </c>
      <c r="X18" s="37">
        <f t="shared" si="4"/>
        <v>0</v>
      </c>
      <c r="Y18" s="37">
        <f t="shared" si="4"/>
        <v>0</v>
      </c>
      <c r="Z18" s="37">
        <f t="shared" si="4"/>
        <v>0</v>
      </c>
      <c r="AA18" s="37">
        <f t="shared" si="4"/>
        <v>0</v>
      </c>
      <c r="AB18" s="25"/>
    </row>
    <row r="19" spans="1:46" ht="72" customHeight="1" x14ac:dyDescent="0.25">
      <c r="A19" s="32"/>
      <c r="C19" s="2"/>
      <c r="D19" s="25" t="s">
        <v>24</v>
      </c>
      <c r="E19" s="38" t="s">
        <v>38</v>
      </c>
      <c r="F19" s="34" t="s">
        <v>29</v>
      </c>
      <c r="G19" s="25">
        <v>8</v>
      </c>
      <c r="H19" s="32" t="s">
        <v>29</v>
      </c>
      <c r="I19" s="71">
        <v>740.3</v>
      </c>
      <c r="J19" s="40" t="s">
        <v>30</v>
      </c>
      <c r="K19" s="68">
        <f>G19*I19/1000</f>
        <v>5.9223999999999997</v>
      </c>
      <c r="L19" s="32" t="s">
        <v>31</v>
      </c>
      <c r="M19" s="42" t="s">
        <v>32</v>
      </c>
      <c r="N19" s="43">
        <f>K19</f>
        <v>5.9223999999999997</v>
      </c>
      <c r="O19" s="32" t="s">
        <v>31</v>
      </c>
      <c r="P19" s="44">
        <v>1</v>
      </c>
      <c r="Q19" s="44"/>
      <c r="R19" s="44"/>
      <c r="S19" s="44"/>
      <c r="T19" s="44"/>
      <c r="U19" s="44"/>
      <c r="V19" s="45">
        <f t="shared" ref="V19:AA22" si="5">$N19*P19</f>
        <v>5.9223999999999997</v>
      </c>
      <c r="W19" s="45">
        <f t="shared" si="5"/>
        <v>0</v>
      </c>
      <c r="X19" s="45">
        <f t="shared" si="5"/>
        <v>0</v>
      </c>
      <c r="Y19" s="45">
        <f t="shared" si="5"/>
        <v>0</v>
      </c>
      <c r="Z19" s="45">
        <f t="shared" si="5"/>
        <v>0</v>
      </c>
      <c r="AA19" s="45">
        <f t="shared" si="5"/>
        <v>0</v>
      </c>
      <c r="AB19" s="57" t="s">
        <v>42</v>
      </c>
    </row>
    <row r="20" spans="1:46" ht="25.5" x14ac:dyDescent="0.2">
      <c r="A20" s="32"/>
      <c r="B20" s="32"/>
      <c r="C20" s="2"/>
      <c r="D20" s="25"/>
      <c r="E20" s="38"/>
      <c r="F20" s="34"/>
      <c r="G20" s="25"/>
      <c r="H20" s="32"/>
      <c r="I20" s="27"/>
      <c r="K20" s="41"/>
      <c r="L20" s="32"/>
      <c r="M20" s="42" t="s">
        <v>33</v>
      </c>
      <c r="N20" s="43"/>
      <c r="O20" s="32" t="s">
        <v>31</v>
      </c>
      <c r="P20" s="44">
        <v>0.9</v>
      </c>
      <c r="Q20" s="44"/>
      <c r="R20" s="44"/>
      <c r="S20" s="44"/>
      <c r="T20" s="44"/>
      <c r="U20" s="44">
        <v>0.1</v>
      </c>
      <c r="V20" s="45">
        <f t="shared" si="5"/>
        <v>0</v>
      </c>
      <c r="W20" s="45">
        <f t="shared" si="5"/>
        <v>0</v>
      </c>
      <c r="X20" s="45">
        <f t="shared" si="5"/>
        <v>0</v>
      </c>
      <c r="Y20" s="45">
        <f t="shared" si="5"/>
        <v>0</v>
      </c>
      <c r="Z20" s="45">
        <f t="shared" si="5"/>
        <v>0</v>
      </c>
      <c r="AA20" s="45">
        <f t="shared" si="5"/>
        <v>0</v>
      </c>
      <c r="AB20" s="25"/>
    </row>
    <row r="21" spans="1:46" ht="63.75" x14ac:dyDescent="0.2">
      <c r="A21" s="32"/>
      <c r="B21" s="32"/>
      <c r="C21" s="2"/>
      <c r="D21" s="25"/>
      <c r="E21" s="38"/>
      <c r="F21" s="34"/>
      <c r="G21" s="25"/>
      <c r="H21" s="32"/>
      <c r="I21" s="27"/>
      <c r="K21" s="41"/>
      <c r="L21" s="32"/>
      <c r="M21" s="42" t="s">
        <v>34</v>
      </c>
      <c r="N21" s="43"/>
      <c r="O21" s="32" t="s">
        <v>31</v>
      </c>
      <c r="P21" s="44">
        <v>0.5</v>
      </c>
      <c r="Q21" s="44"/>
      <c r="R21" s="44"/>
      <c r="S21" s="44"/>
      <c r="T21" s="44"/>
      <c r="U21" s="44">
        <v>0.5</v>
      </c>
      <c r="V21" s="45">
        <f t="shared" si="5"/>
        <v>0</v>
      </c>
      <c r="W21" s="45">
        <f t="shared" si="5"/>
        <v>0</v>
      </c>
      <c r="X21" s="45">
        <f t="shared" si="5"/>
        <v>0</v>
      </c>
      <c r="Y21" s="45">
        <f t="shared" si="5"/>
        <v>0</v>
      </c>
      <c r="Z21" s="45">
        <f t="shared" si="5"/>
        <v>0</v>
      </c>
      <c r="AA21" s="45">
        <f t="shared" si="5"/>
        <v>0</v>
      </c>
      <c r="AB21" s="25"/>
    </row>
    <row r="22" spans="1:46" ht="25.5" x14ac:dyDescent="0.2">
      <c r="A22" s="32"/>
      <c r="B22" s="32"/>
      <c r="C22" s="2"/>
      <c r="D22" s="25"/>
      <c r="E22" s="38"/>
      <c r="F22" s="34"/>
      <c r="G22" s="25"/>
      <c r="H22" s="32"/>
      <c r="I22" s="27"/>
      <c r="K22" s="41"/>
      <c r="L22" s="32"/>
      <c r="M22" s="42" t="s">
        <v>35</v>
      </c>
      <c r="N22" s="43"/>
      <c r="O22" s="32" t="s">
        <v>31</v>
      </c>
      <c r="P22" s="44">
        <v>0.1</v>
      </c>
      <c r="Q22" s="44"/>
      <c r="R22" s="44"/>
      <c r="S22" s="44"/>
      <c r="T22" s="44"/>
      <c r="U22" s="44">
        <v>0.9</v>
      </c>
      <c r="V22" s="45">
        <f t="shared" si="5"/>
        <v>0</v>
      </c>
      <c r="W22" s="45">
        <f t="shared" si="5"/>
        <v>0</v>
      </c>
      <c r="X22" s="45">
        <f t="shared" si="5"/>
        <v>0</v>
      </c>
      <c r="Y22" s="45">
        <f t="shared" si="5"/>
        <v>0</v>
      </c>
      <c r="Z22" s="45">
        <f t="shared" si="5"/>
        <v>0</v>
      </c>
      <c r="AA22" s="45">
        <f t="shared" si="5"/>
        <v>0</v>
      </c>
      <c r="AB22" s="25"/>
    </row>
    <row r="23" spans="1:46" s="54" customFormat="1" x14ac:dyDescent="0.2">
      <c r="A23" s="46"/>
      <c r="B23" s="46"/>
      <c r="C23" s="47"/>
      <c r="D23" s="25"/>
      <c r="E23" s="48"/>
      <c r="F23" s="49"/>
      <c r="G23" s="25"/>
      <c r="H23" s="46"/>
      <c r="I23" s="27"/>
      <c r="J23" s="50"/>
      <c r="K23" s="41"/>
      <c r="L23" s="46"/>
      <c r="M23" s="51"/>
      <c r="N23" s="43"/>
      <c r="O23" s="46"/>
      <c r="P23" s="52"/>
      <c r="Q23" s="52"/>
      <c r="R23" s="53"/>
      <c r="S23" s="53"/>
      <c r="T23" s="52"/>
      <c r="U23" s="25"/>
      <c r="V23" s="45"/>
      <c r="W23" s="45"/>
      <c r="X23" s="45"/>
      <c r="Y23" s="45"/>
      <c r="Z23" s="45"/>
      <c r="AA23" s="45"/>
      <c r="AB23" s="25"/>
    </row>
    <row r="24" spans="1:46" x14ac:dyDescent="0.2">
      <c r="A24" s="32"/>
      <c r="B24" s="32" t="s">
        <v>43</v>
      </c>
      <c r="C24" s="33" t="s">
        <v>44</v>
      </c>
      <c r="D24" s="25" t="s">
        <v>27</v>
      </c>
      <c r="E24" t="s">
        <v>45</v>
      </c>
      <c r="F24" s="34" t="s">
        <v>45</v>
      </c>
      <c r="G24" s="25">
        <v>2</v>
      </c>
      <c r="H24" s="32" t="s">
        <v>46</v>
      </c>
      <c r="I24" s="27"/>
      <c r="J24" s="34" t="s">
        <v>45</v>
      </c>
      <c r="K24" s="41">
        <f>G24*I24/1000</f>
        <v>0</v>
      </c>
      <c r="L24" s="32" t="s">
        <v>31</v>
      </c>
      <c r="M24" s="42"/>
      <c r="N24" s="43">
        <f>K24</f>
        <v>0</v>
      </c>
      <c r="O24" s="32" t="s">
        <v>31</v>
      </c>
      <c r="P24" s="44">
        <v>0.9</v>
      </c>
      <c r="Q24" s="44"/>
      <c r="R24" s="44"/>
      <c r="S24" s="44"/>
      <c r="T24" s="44"/>
      <c r="U24" s="44">
        <v>0.1</v>
      </c>
      <c r="V24" s="37">
        <f t="shared" ref="V24:AA24" si="6">$N24*P24</f>
        <v>0</v>
      </c>
      <c r="W24" s="37">
        <f t="shared" si="6"/>
        <v>0</v>
      </c>
      <c r="X24" s="37">
        <f t="shared" si="6"/>
        <v>0</v>
      </c>
      <c r="Y24" s="37">
        <f t="shared" si="6"/>
        <v>0</v>
      </c>
      <c r="Z24" s="37">
        <f t="shared" si="6"/>
        <v>0</v>
      </c>
      <c r="AA24" s="37">
        <f t="shared" si="6"/>
        <v>0</v>
      </c>
      <c r="AB24" s="25"/>
    </row>
    <row r="25" spans="1:46" s="54" customFormat="1" x14ac:dyDescent="0.2">
      <c r="A25" s="46"/>
      <c r="B25" s="46"/>
      <c r="C25" s="47"/>
      <c r="D25" s="20"/>
      <c r="E25" s="58"/>
      <c r="F25" s="49"/>
      <c r="G25" s="25"/>
      <c r="H25" s="46"/>
      <c r="I25" s="27"/>
      <c r="J25" s="50"/>
      <c r="K25" s="59"/>
      <c r="L25" s="46"/>
      <c r="M25" s="60"/>
      <c r="N25" s="43"/>
      <c r="O25" s="46"/>
      <c r="P25" s="52"/>
      <c r="Q25" s="52"/>
      <c r="R25" s="53"/>
      <c r="S25" s="53"/>
      <c r="T25" s="52"/>
      <c r="U25" s="25"/>
      <c r="V25" s="45"/>
      <c r="W25" s="45"/>
      <c r="X25" s="45"/>
      <c r="Y25" s="45"/>
      <c r="Z25" s="45"/>
      <c r="AA25" s="45"/>
      <c r="AB25" s="25"/>
    </row>
    <row r="26" spans="1:46" ht="39" x14ac:dyDescent="0.25">
      <c r="A26" s="32"/>
      <c r="B26" s="32" t="s">
        <v>47</v>
      </c>
      <c r="C26" s="33" t="s">
        <v>48</v>
      </c>
      <c r="D26" s="20" t="s">
        <v>24</v>
      </c>
      <c r="E26" s="38" t="s">
        <v>28</v>
      </c>
      <c r="F26" s="40" t="s">
        <v>49</v>
      </c>
      <c r="G26" s="25">
        <v>1</v>
      </c>
      <c r="H26" s="61" t="s">
        <v>49</v>
      </c>
      <c r="I26" s="71">
        <v>49152</v>
      </c>
      <c r="J26" s="40" t="s">
        <v>50</v>
      </c>
      <c r="K26" s="45">
        <f>G26*I26/1000</f>
        <v>49.152000000000001</v>
      </c>
      <c r="L26" s="32" t="s">
        <v>31</v>
      </c>
      <c r="M26" s="42"/>
      <c r="N26" s="43">
        <f>K26</f>
        <v>49.152000000000001</v>
      </c>
      <c r="O26" s="32" t="s">
        <v>31</v>
      </c>
      <c r="P26" s="44">
        <v>1</v>
      </c>
      <c r="Q26" s="44"/>
      <c r="R26" s="44"/>
      <c r="S26" s="44"/>
      <c r="T26" s="44"/>
      <c r="U26" s="44"/>
      <c r="V26" s="37">
        <f t="shared" ref="V26:AA26" si="7">$N26*P26</f>
        <v>49.152000000000001</v>
      </c>
      <c r="W26" s="37">
        <f t="shared" si="7"/>
        <v>0</v>
      </c>
      <c r="X26" s="37">
        <f t="shared" si="7"/>
        <v>0</v>
      </c>
      <c r="Y26" s="37">
        <f t="shared" si="7"/>
        <v>0</v>
      </c>
      <c r="Z26" s="37">
        <f t="shared" si="7"/>
        <v>0</v>
      </c>
      <c r="AA26" s="37">
        <f t="shared" si="7"/>
        <v>0</v>
      </c>
      <c r="AB26" s="25"/>
    </row>
    <row r="27" spans="1:46" s="54" customFormat="1" x14ac:dyDescent="0.2">
      <c r="C27" s="62"/>
      <c r="D27" s="20"/>
      <c r="F27" s="50"/>
      <c r="G27" s="25"/>
      <c r="I27" s="27"/>
      <c r="J27" s="50"/>
      <c r="K27" s="31"/>
      <c r="M27" s="63"/>
      <c r="N27" s="43"/>
      <c r="O27" s="46"/>
      <c r="P27" s="25"/>
      <c r="Q27" s="25"/>
      <c r="R27" s="25"/>
      <c r="S27" s="25"/>
      <c r="T27" s="25"/>
      <c r="U27" s="25"/>
      <c r="V27" s="31"/>
      <c r="W27" s="31"/>
      <c r="X27" s="31"/>
      <c r="Y27" s="31"/>
      <c r="Z27" s="31"/>
      <c r="AA27" s="31"/>
      <c r="AB27" s="25"/>
    </row>
    <row r="28" spans="1:46" x14ac:dyDescent="0.2">
      <c r="D28" s="32"/>
      <c r="E28" s="32"/>
      <c r="F28" s="34"/>
      <c r="G28" s="32"/>
      <c r="H28" s="32"/>
      <c r="I28" s="61"/>
      <c r="J28" s="34"/>
      <c r="K28" s="32"/>
      <c r="L28" s="32"/>
      <c r="M28" s="64"/>
      <c r="N28" s="61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</row>
    <row r="29" spans="1:46" x14ac:dyDescent="0.2">
      <c r="M29" s="36"/>
      <c r="N29" s="61"/>
      <c r="O29" s="32"/>
    </row>
    <row r="30" spans="1:46" x14ac:dyDescent="0.2">
      <c r="M30" s="36"/>
      <c r="N30" s="66"/>
      <c r="O30" s="32"/>
    </row>
    <row r="31" spans="1:46" x14ac:dyDescent="0.2">
      <c r="C31" s="6"/>
      <c r="D31" s="6"/>
    </row>
  </sheetData>
  <pageMargins left="0.39370078740157483" right="0.39370078740157483" top="0.74803149606299213" bottom="0.74803149606299213" header="0.31496062992125984" footer="0.31496062992125984"/>
  <pageSetup paperSize="9" orientation="landscape" r:id="rId1"/>
  <headerFooter>
    <oddFooter>&amp;L&amp;A
Printed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1"/>
  <sheetViews>
    <sheetView topLeftCell="F19" zoomScale="80" zoomScaleNormal="80" workbookViewId="0">
      <selection activeCell="K26" sqref="K26"/>
    </sheetView>
  </sheetViews>
  <sheetFormatPr defaultRowHeight="12.75" x14ac:dyDescent="0.2"/>
  <cols>
    <col min="1" max="1" width="3" customWidth="1"/>
    <col min="2" max="2" width="6.140625" customWidth="1"/>
    <col min="3" max="3" width="31.140625" customWidth="1"/>
    <col min="4" max="4" width="8.140625" customWidth="1"/>
    <col min="5" max="5" width="14.42578125" customWidth="1"/>
    <col min="6" max="6" width="12" style="2" customWidth="1"/>
    <col min="7" max="7" width="10.28515625" customWidth="1"/>
    <col min="8" max="8" width="22.7109375" customWidth="1"/>
    <col min="9" max="9" width="12.5703125" style="65" customWidth="1"/>
    <col min="10" max="10" width="16.7109375" style="2" customWidth="1"/>
    <col min="11" max="11" width="11" customWidth="1"/>
    <col min="12" max="12" width="11.5703125" customWidth="1"/>
    <col min="13" max="13" width="25.7109375" style="4" customWidth="1"/>
    <col min="14" max="14" width="9.140625" style="65"/>
    <col min="16" max="16" width="4.5703125" customWidth="1"/>
    <col min="17" max="17" width="5.28515625" customWidth="1"/>
    <col min="18" max="18" width="5" customWidth="1"/>
    <col min="19" max="19" width="8.42578125" customWidth="1"/>
    <col min="21" max="21" width="17.5703125" customWidth="1"/>
    <col min="22" max="22" width="12.5703125" customWidth="1"/>
    <col min="24" max="24" width="9.7109375" customWidth="1"/>
    <col min="25" max="25" width="11.140625" customWidth="1"/>
    <col min="26" max="26" width="11.5703125" customWidth="1"/>
    <col min="27" max="27" width="17" customWidth="1"/>
    <col min="28" max="28" width="72.42578125" customWidth="1"/>
  </cols>
  <sheetData>
    <row r="1" spans="1:28" ht="18" x14ac:dyDescent="0.25">
      <c r="A1" s="1" t="s">
        <v>0</v>
      </c>
      <c r="I1" s="3"/>
      <c r="N1" s="3"/>
    </row>
    <row r="2" spans="1:28" ht="15" x14ac:dyDescent="0.25">
      <c r="A2" s="5" t="s">
        <v>1</v>
      </c>
      <c r="I2" s="3"/>
      <c r="N2" s="3"/>
    </row>
    <row r="3" spans="1:28" s="6" customFormat="1" x14ac:dyDescent="0.2">
      <c r="C3" s="7"/>
      <c r="D3" s="7"/>
      <c r="E3" s="7"/>
      <c r="F3" s="8"/>
      <c r="G3" s="7"/>
      <c r="H3" s="7"/>
      <c r="I3" s="7"/>
      <c r="J3" s="8"/>
      <c r="K3" s="7"/>
      <c r="L3" s="7"/>
      <c r="M3" s="9"/>
      <c r="N3" s="7"/>
      <c r="O3" s="7"/>
      <c r="P3" s="10" t="s">
        <v>2</v>
      </c>
      <c r="Q3" s="10"/>
      <c r="R3" s="10"/>
      <c r="S3" s="10"/>
      <c r="T3" s="10"/>
      <c r="U3" s="10"/>
      <c r="V3" s="11" t="s">
        <v>3</v>
      </c>
      <c r="W3" s="12"/>
      <c r="X3" s="12"/>
      <c r="Y3" s="12"/>
      <c r="Z3" s="12"/>
      <c r="AA3" s="12"/>
      <c r="AB3" s="10"/>
    </row>
    <row r="4" spans="1:28" s="13" customFormat="1" ht="38.25" x14ac:dyDescent="0.2">
      <c r="A4" s="13" t="s">
        <v>4</v>
      </c>
      <c r="B4" s="13" t="s">
        <v>5</v>
      </c>
      <c r="C4" s="14" t="s">
        <v>6</v>
      </c>
      <c r="D4" s="15" t="s">
        <v>7</v>
      </c>
      <c r="E4" s="14" t="s">
        <v>8</v>
      </c>
      <c r="F4" s="16" t="s">
        <v>9</v>
      </c>
      <c r="G4" s="15" t="s">
        <v>10</v>
      </c>
      <c r="H4" s="17" t="s">
        <v>9</v>
      </c>
      <c r="I4" s="15" t="s">
        <v>11</v>
      </c>
      <c r="J4" s="14" t="s">
        <v>9</v>
      </c>
      <c r="K4" s="18" t="s">
        <v>12</v>
      </c>
      <c r="L4" s="17" t="s">
        <v>9</v>
      </c>
      <c r="M4" s="19" t="s">
        <v>13</v>
      </c>
      <c r="N4" s="15" t="s">
        <v>14</v>
      </c>
      <c r="O4" s="17" t="s">
        <v>9</v>
      </c>
      <c r="P4" s="20" t="s">
        <v>15</v>
      </c>
      <c r="Q4" s="20" t="s">
        <v>16</v>
      </c>
      <c r="R4" s="20" t="s">
        <v>17</v>
      </c>
      <c r="S4" s="20" t="s">
        <v>18</v>
      </c>
      <c r="T4" s="15" t="s">
        <v>19</v>
      </c>
      <c r="U4" s="15" t="s">
        <v>20</v>
      </c>
      <c r="V4" s="21" t="s">
        <v>15</v>
      </c>
      <c r="W4" s="21" t="s">
        <v>16</v>
      </c>
      <c r="X4" s="21" t="s">
        <v>17</v>
      </c>
      <c r="Y4" s="21" t="s">
        <v>18</v>
      </c>
      <c r="Z4" s="22" t="s">
        <v>19</v>
      </c>
      <c r="AA4" s="22" t="s">
        <v>20</v>
      </c>
      <c r="AB4" s="20" t="s">
        <v>21</v>
      </c>
    </row>
    <row r="5" spans="1:28" s="23" customFormat="1" ht="25.5" x14ac:dyDescent="0.2">
      <c r="A5" s="23" t="s">
        <v>22</v>
      </c>
      <c r="C5" s="14" t="s">
        <v>23</v>
      </c>
      <c r="D5" s="20" t="s">
        <v>24</v>
      </c>
      <c r="F5" s="24"/>
      <c r="G5" s="25"/>
      <c r="H5" s="26"/>
      <c r="I5" s="27"/>
      <c r="J5" s="28"/>
      <c r="K5" s="29"/>
      <c r="L5" s="26"/>
      <c r="M5" s="30"/>
      <c r="N5" s="27"/>
      <c r="O5" s="26"/>
      <c r="P5" s="25"/>
      <c r="Q5" s="25"/>
      <c r="R5" s="25"/>
      <c r="S5" s="25"/>
      <c r="T5" s="25"/>
      <c r="U5" s="25"/>
      <c r="V5" s="31"/>
      <c r="W5" s="31"/>
      <c r="X5" s="31"/>
      <c r="Y5" s="31"/>
      <c r="Z5" s="31"/>
      <c r="AA5" s="31"/>
      <c r="AB5" s="25"/>
    </row>
    <row r="6" spans="1:28" ht="25.5" x14ac:dyDescent="0.2">
      <c r="B6" s="32" t="s">
        <v>25</v>
      </c>
      <c r="C6" s="33" t="s">
        <v>26</v>
      </c>
      <c r="D6" s="20" t="s">
        <v>27</v>
      </c>
      <c r="F6" s="34"/>
      <c r="G6" s="25"/>
      <c r="H6" s="32"/>
      <c r="I6" s="27"/>
      <c r="K6" s="35"/>
      <c r="L6" s="32"/>
      <c r="M6" s="36"/>
      <c r="N6" s="27"/>
      <c r="O6" s="32"/>
      <c r="P6" s="25"/>
      <c r="Q6" s="25"/>
      <c r="R6" s="25"/>
      <c r="S6" s="25"/>
      <c r="T6" s="25"/>
      <c r="U6" s="25"/>
      <c r="V6" s="37">
        <f t="shared" ref="V6:AA6" si="0">SUM(V7:V10)</f>
        <v>0</v>
      </c>
      <c r="W6" s="37">
        <f t="shared" si="0"/>
        <v>0</v>
      </c>
      <c r="X6" s="37">
        <f t="shared" si="0"/>
        <v>0</v>
      </c>
      <c r="Y6" s="37">
        <f t="shared" si="0"/>
        <v>0</v>
      </c>
      <c r="Z6" s="37">
        <f t="shared" si="0"/>
        <v>0</v>
      </c>
      <c r="AA6" s="37">
        <f t="shared" si="0"/>
        <v>0</v>
      </c>
      <c r="AB6" s="25"/>
    </row>
    <row r="7" spans="1:28" ht="25.5" x14ac:dyDescent="0.2">
      <c r="A7" s="32"/>
      <c r="C7" s="2"/>
      <c r="D7" s="25" t="s">
        <v>27</v>
      </c>
      <c r="E7" s="38" t="s">
        <v>28</v>
      </c>
      <c r="F7" s="34" t="s">
        <v>29</v>
      </c>
      <c r="G7" s="25">
        <v>5</v>
      </c>
      <c r="H7" s="32" t="s">
        <v>29</v>
      </c>
      <c r="I7" s="39"/>
      <c r="J7" s="40" t="s">
        <v>30</v>
      </c>
      <c r="K7" s="41">
        <f>G7*I7/1000</f>
        <v>0</v>
      </c>
      <c r="L7" s="32" t="s">
        <v>31</v>
      </c>
      <c r="M7" s="42" t="s">
        <v>32</v>
      </c>
      <c r="N7" s="43"/>
      <c r="O7" s="32" t="s">
        <v>31</v>
      </c>
      <c r="P7" s="44">
        <v>1</v>
      </c>
      <c r="Q7" s="44"/>
      <c r="R7" s="44"/>
      <c r="S7" s="44"/>
      <c r="T7" s="44"/>
      <c r="U7" s="44"/>
      <c r="V7" s="45">
        <f t="shared" ref="V7:AA10" si="1">$N7*P7</f>
        <v>0</v>
      </c>
      <c r="W7" s="45">
        <f t="shared" si="1"/>
        <v>0</v>
      </c>
      <c r="X7" s="45">
        <f t="shared" si="1"/>
        <v>0</v>
      </c>
      <c r="Y7" s="45">
        <f t="shared" si="1"/>
        <v>0</v>
      </c>
      <c r="Z7" s="45">
        <f t="shared" si="1"/>
        <v>0</v>
      </c>
      <c r="AA7" s="45">
        <f t="shared" si="1"/>
        <v>0</v>
      </c>
      <c r="AB7" s="25"/>
    </row>
    <row r="8" spans="1:28" ht="25.5" x14ac:dyDescent="0.2">
      <c r="A8" s="32"/>
      <c r="B8" s="32"/>
      <c r="C8" s="2"/>
      <c r="D8" s="25"/>
      <c r="E8" s="38"/>
      <c r="F8" s="34"/>
      <c r="G8" s="25"/>
      <c r="H8" s="32"/>
      <c r="I8" s="27"/>
      <c r="J8" s="2">
        <v>2300000</v>
      </c>
      <c r="K8" s="41"/>
      <c r="L8" s="32"/>
      <c r="M8" s="42" t="s">
        <v>33</v>
      </c>
      <c r="N8" s="43"/>
      <c r="O8" s="32" t="s">
        <v>31</v>
      </c>
      <c r="P8" s="44">
        <v>0.9</v>
      </c>
      <c r="Q8" s="44"/>
      <c r="R8" s="44"/>
      <c r="S8" s="44"/>
      <c r="T8" s="44"/>
      <c r="U8" s="44">
        <v>0.1</v>
      </c>
      <c r="V8" s="45">
        <f t="shared" si="1"/>
        <v>0</v>
      </c>
      <c r="W8" s="45">
        <f t="shared" si="1"/>
        <v>0</v>
      </c>
      <c r="X8" s="45">
        <f t="shared" si="1"/>
        <v>0</v>
      </c>
      <c r="Y8" s="45">
        <f t="shared" si="1"/>
        <v>0</v>
      </c>
      <c r="Z8" s="45">
        <f t="shared" si="1"/>
        <v>0</v>
      </c>
      <c r="AA8" s="45">
        <f t="shared" si="1"/>
        <v>0</v>
      </c>
      <c r="AB8" s="25"/>
    </row>
    <row r="9" spans="1:28" ht="63.75" x14ac:dyDescent="0.2">
      <c r="A9" s="32"/>
      <c r="B9" s="32"/>
      <c r="C9" s="2"/>
      <c r="D9" s="25"/>
      <c r="E9" s="38"/>
      <c r="F9" s="34"/>
      <c r="G9" s="25"/>
      <c r="H9" s="32"/>
      <c r="I9" s="27"/>
      <c r="J9" s="2">
        <v>3400000</v>
      </c>
      <c r="K9" s="41"/>
      <c r="L9" s="32"/>
      <c r="M9" s="42" t="s">
        <v>34</v>
      </c>
      <c r="N9" s="43"/>
      <c r="O9" s="32" t="s">
        <v>31</v>
      </c>
      <c r="P9" s="44">
        <v>0.5</v>
      </c>
      <c r="Q9" s="44"/>
      <c r="R9" s="44"/>
      <c r="S9" s="44"/>
      <c r="T9" s="44"/>
      <c r="U9" s="44">
        <v>0.5</v>
      </c>
      <c r="V9" s="45">
        <f t="shared" si="1"/>
        <v>0</v>
      </c>
      <c r="W9" s="45">
        <f t="shared" si="1"/>
        <v>0</v>
      </c>
      <c r="X9" s="45">
        <f t="shared" si="1"/>
        <v>0</v>
      </c>
      <c r="Y9" s="45">
        <f t="shared" si="1"/>
        <v>0</v>
      </c>
      <c r="Z9" s="45">
        <f t="shared" si="1"/>
        <v>0</v>
      </c>
      <c r="AA9" s="45">
        <f t="shared" si="1"/>
        <v>0</v>
      </c>
      <c r="AB9" s="25"/>
    </row>
    <row r="10" spans="1:28" ht="25.5" x14ac:dyDescent="0.2">
      <c r="A10" s="32"/>
      <c r="B10" s="32"/>
      <c r="C10" s="2"/>
      <c r="D10" s="25"/>
      <c r="E10" s="38"/>
      <c r="F10" s="34"/>
      <c r="G10" s="25"/>
      <c r="H10" s="32"/>
      <c r="I10" s="27"/>
      <c r="J10" s="2">
        <v>1700000</v>
      </c>
      <c r="K10" s="41"/>
      <c r="L10" s="32"/>
      <c r="M10" s="42" t="s">
        <v>35</v>
      </c>
      <c r="N10" s="43"/>
      <c r="O10" s="32" t="s">
        <v>31</v>
      </c>
      <c r="P10" s="44">
        <v>0.1</v>
      </c>
      <c r="Q10" s="44"/>
      <c r="R10" s="44"/>
      <c r="S10" s="44"/>
      <c r="T10" s="44"/>
      <c r="U10" s="44">
        <v>0.9</v>
      </c>
      <c r="V10" s="45">
        <f t="shared" si="1"/>
        <v>0</v>
      </c>
      <c r="W10" s="45">
        <f t="shared" si="1"/>
        <v>0</v>
      </c>
      <c r="X10" s="45">
        <f t="shared" si="1"/>
        <v>0</v>
      </c>
      <c r="Y10" s="45">
        <f t="shared" si="1"/>
        <v>0</v>
      </c>
      <c r="Z10" s="45">
        <f t="shared" si="1"/>
        <v>0</v>
      </c>
      <c r="AA10" s="45">
        <f t="shared" si="1"/>
        <v>0</v>
      </c>
      <c r="AB10" s="25"/>
    </row>
    <row r="11" spans="1:28" s="54" customFormat="1" x14ac:dyDescent="0.2">
      <c r="A11" s="46"/>
      <c r="B11" s="46"/>
      <c r="C11" s="47"/>
      <c r="D11" s="20"/>
      <c r="E11" s="48"/>
      <c r="F11" s="49"/>
      <c r="G11" s="25"/>
      <c r="H11" s="46"/>
      <c r="I11" s="27"/>
      <c r="J11" s="50"/>
      <c r="K11" s="41"/>
      <c r="L11" s="46"/>
      <c r="M11" s="51"/>
      <c r="N11" s="43"/>
      <c r="O11" s="46"/>
      <c r="P11" s="52"/>
      <c r="Q11" s="52"/>
      <c r="R11" s="53"/>
      <c r="S11" s="53"/>
      <c r="T11" s="52"/>
      <c r="U11" s="52"/>
      <c r="V11" s="45"/>
      <c r="W11" s="45"/>
      <c r="X11" s="45"/>
      <c r="Y11" s="45"/>
      <c r="Z11" s="45"/>
      <c r="AA11" s="45"/>
      <c r="AB11" s="25"/>
    </row>
    <row r="12" spans="1:28" x14ac:dyDescent="0.2">
      <c r="B12" s="32" t="s">
        <v>36</v>
      </c>
      <c r="C12" s="33" t="s">
        <v>37</v>
      </c>
      <c r="D12" s="20" t="s">
        <v>24</v>
      </c>
      <c r="F12" s="34"/>
      <c r="G12" s="25"/>
      <c r="H12" s="32"/>
      <c r="I12" s="27"/>
      <c r="K12" s="35"/>
      <c r="L12" s="32"/>
      <c r="M12" s="36"/>
      <c r="N12" s="43"/>
      <c r="O12" s="32"/>
      <c r="P12" s="25"/>
      <c r="Q12" s="25"/>
      <c r="R12" s="25"/>
      <c r="S12" s="25"/>
      <c r="T12" s="25"/>
      <c r="U12" s="25"/>
      <c r="V12" s="37">
        <f t="shared" ref="V12:AA12" si="2">SUM(V13:V16)</f>
        <v>0.16776086000000001</v>
      </c>
      <c r="W12" s="37">
        <f t="shared" si="2"/>
        <v>0</v>
      </c>
      <c r="X12" s="37">
        <f t="shared" si="2"/>
        <v>0</v>
      </c>
      <c r="Y12" s="37">
        <f t="shared" si="2"/>
        <v>0</v>
      </c>
      <c r="Z12" s="37">
        <f t="shared" si="2"/>
        <v>0</v>
      </c>
      <c r="AA12" s="37">
        <f t="shared" si="2"/>
        <v>0</v>
      </c>
      <c r="AB12" s="25"/>
    </row>
    <row r="13" spans="1:28" ht="69" customHeight="1" x14ac:dyDescent="0.2">
      <c r="A13" s="32"/>
      <c r="C13" s="2"/>
      <c r="D13" s="25" t="s">
        <v>24</v>
      </c>
      <c r="E13" s="55" t="s">
        <v>38</v>
      </c>
      <c r="F13" s="34" t="s">
        <v>29</v>
      </c>
      <c r="G13" s="25">
        <v>0.02</v>
      </c>
      <c r="H13" s="32" t="s">
        <v>29</v>
      </c>
      <c r="I13" s="27">
        <v>8388.0429999999997</v>
      </c>
      <c r="J13" s="40" t="s">
        <v>30</v>
      </c>
      <c r="K13" s="70">
        <f>G13*I13/1000</f>
        <v>0.16776086000000001</v>
      </c>
      <c r="L13" s="32" t="s">
        <v>31</v>
      </c>
      <c r="M13" s="42" t="s">
        <v>32</v>
      </c>
      <c r="N13" s="43">
        <f>K13</f>
        <v>0.16776086000000001</v>
      </c>
      <c r="O13" s="32" t="s">
        <v>31</v>
      </c>
      <c r="P13" s="44">
        <v>1</v>
      </c>
      <c r="Q13" s="44"/>
      <c r="R13" s="44"/>
      <c r="S13" s="44"/>
      <c r="T13" s="44"/>
      <c r="U13" s="44"/>
      <c r="V13" s="45">
        <f t="shared" ref="V13:AA16" si="3">$N13*P13</f>
        <v>0.16776086000000001</v>
      </c>
      <c r="W13" s="45">
        <f t="shared" si="3"/>
        <v>0</v>
      </c>
      <c r="X13" s="45">
        <f t="shared" si="3"/>
        <v>0</v>
      </c>
      <c r="Y13" s="45">
        <f t="shared" si="3"/>
        <v>0</v>
      </c>
      <c r="Z13" s="45">
        <f t="shared" si="3"/>
        <v>0</v>
      </c>
      <c r="AA13" s="45">
        <f t="shared" si="3"/>
        <v>0</v>
      </c>
      <c r="AB13" s="56" t="s">
        <v>39</v>
      </c>
    </row>
    <row r="14" spans="1:28" ht="25.5" x14ac:dyDescent="0.2">
      <c r="A14" s="32"/>
      <c r="B14" s="32"/>
      <c r="C14" s="2"/>
      <c r="D14" s="25"/>
      <c r="E14" s="38"/>
      <c r="F14" s="34"/>
      <c r="G14" s="25"/>
      <c r="H14" s="32"/>
      <c r="I14" s="27"/>
      <c r="K14" s="41"/>
      <c r="L14" s="32"/>
      <c r="M14" s="42" t="s">
        <v>33</v>
      </c>
      <c r="N14" s="43"/>
      <c r="O14" s="32" t="s">
        <v>31</v>
      </c>
      <c r="P14" s="44">
        <v>0.9</v>
      </c>
      <c r="Q14" s="44"/>
      <c r="R14" s="44"/>
      <c r="S14" s="44"/>
      <c r="T14" s="44"/>
      <c r="U14" s="44">
        <v>0.1</v>
      </c>
      <c r="V14" s="45">
        <f t="shared" si="3"/>
        <v>0</v>
      </c>
      <c r="W14" s="45">
        <f t="shared" si="3"/>
        <v>0</v>
      </c>
      <c r="X14" s="45">
        <f t="shared" si="3"/>
        <v>0</v>
      </c>
      <c r="Y14" s="45">
        <f t="shared" si="3"/>
        <v>0</v>
      </c>
      <c r="Z14" s="45">
        <f t="shared" si="3"/>
        <v>0</v>
      </c>
      <c r="AA14" s="45">
        <f t="shared" si="3"/>
        <v>0</v>
      </c>
      <c r="AB14" s="25"/>
    </row>
    <row r="15" spans="1:28" ht="63.75" x14ac:dyDescent="0.2">
      <c r="A15" s="32"/>
      <c r="B15" s="32"/>
      <c r="C15" s="2"/>
      <c r="D15" s="25"/>
      <c r="E15" s="38"/>
      <c r="F15" s="34"/>
      <c r="G15" s="25"/>
      <c r="H15" s="32"/>
      <c r="I15" s="27"/>
      <c r="K15" s="41"/>
      <c r="L15" s="32"/>
      <c r="M15" s="42" t="s">
        <v>34</v>
      </c>
      <c r="N15" s="43"/>
      <c r="O15" s="32" t="s">
        <v>31</v>
      </c>
      <c r="P15" s="44">
        <v>0.5</v>
      </c>
      <c r="Q15" s="44"/>
      <c r="R15" s="44"/>
      <c r="S15" s="44"/>
      <c r="T15" s="44"/>
      <c r="U15" s="44">
        <v>0.5</v>
      </c>
      <c r="V15" s="45">
        <f t="shared" si="3"/>
        <v>0</v>
      </c>
      <c r="W15" s="45">
        <f t="shared" si="3"/>
        <v>0</v>
      </c>
      <c r="X15" s="45">
        <f t="shared" si="3"/>
        <v>0</v>
      </c>
      <c r="Y15" s="45">
        <f t="shared" si="3"/>
        <v>0</v>
      </c>
      <c r="Z15" s="45">
        <f t="shared" si="3"/>
        <v>0</v>
      </c>
      <c r="AA15" s="45">
        <f t="shared" si="3"/>
        <v>0</v>
      </c>
      <c r="AB15" s="25"/>
    </row>
    <row r="16" spans="1:28" ht="25.5" x14ac:dyDescent="0.2">
      <c r="A16" s="32"/>
      <c r="B16" s="32"/>
      <c r="C16" s="2"/>
      <c r="D16" s="25"/>
      <c r="E16" s="38"/>
      <c r="F16" s="34"/>
      <c r="G16" s="25"/>
      <c r="H16" s="32"/>
      <c r="I16" s="27"/>
      <c r="K16" s="41"/>
      <c r="L16" s="32"/>
      <c r="M16" s="42" t="s">
        <v>35</v>
      </c>
      <c r="N16" s="43"/>
      <c r="O16" s="32" t="s">
        <v>31</v>
      </c>
      <c r="P16" s="44">
        <v>0.1</v>
      </c>
      <c r="Q16" s="44"/>
      <c r="R16" s="44"/>
      <c r="S16" s="44"/>
      <c r="T16" s="44"/>
      <c r="U16" s="44">
        <v>0.9</v>
      </c>
      <c r="V16" s="45">
        <f t="shared" si="3"/>
        <v>0</v>
      </c>
      <c r="W16" s="45">
        <f t="shared" si="3"/>
        <v>0</v>
      </c>
      <c r="X16" s="45">
        <f t="shared" si="3"/>
        <v>0</v>
      </c>
      <c r="Y16" s="45">
        <f t="shared" si="3"/>
        <v>0</v>
      </c>
      <c r="Z16" s="45">
        <f t="shared" si="3"/>
        <v>0</v>
      </c>
      <c r="AA16" s="45">
        <f t="shared" si="3"/>
        <v>0</v>
      </c>
      <c r="AB16" s="25"/>
    </row>
    <row r="17" spans="1:46" s="54" customFormat="1" x14ac:dyDescent="0.2">
      <c r="A17" s="46"/>
      <c r="B17" s="46"/>
      <c r="C17" s="50"/>
      <c r="D17" s="25"/>
      <c r="E17" s="48"/>
      <c r="F17" s="49"/>
      <c r="G17" s="25"/>
      <c r="H17" s="46"/>
      <c r="I17" s="27"/>
      <c r="J17" s="50"/>
      <c r="K17" s="41"/>
      <c r="L17" s="46"/>
      <c r="M17" s="51"/>
      <c r="N17" s="43"/>
      <c r="O17" s="46"/>
      <c r="P17" s="52"/>
      <c r="Q17" s="52"/>
      <c r="R17" s="53"/>
      <c r="S17" s="53"/>
      <c r="T17" s="52"/>
      <c r="U17" s="25"/>
      <c r="V17" s="45"/>
      <c r="W17" s="45"/>
      <c r="X17" s="45"/>
      <c r="Y17" s="45"/>
      <c r="Z17" s="45"/>
      <c r="AA17" s="45"/>
      <c r="AB17" s="25"/>
    </row>
    <row r="18" spans="1:46" x14ac:dyDescent="0.2">
      <c r="B18" s="32" t="s">
        <v>40</v>
      </c>
      <c r="C18" s="33" t="s">
        <v>41</v>
      </c>
      <c r="D18" s="20" t="s">
        <v>24</v>
      </c>
      <c r="F18" s="34"/>
      <c r="G18" s="25"/>
      <c r="H18" s="32"/>
      <c r="I18" s="27"/>
      <c r="K18" s="35"/>
      <c r="L18" s="32"/>
      <c r="M18" s="36"/>
      <c r="N18" s="43"/>
      <c r="O18" s="32"/>
      <c r="P18" s="25"/>
      <c r="Q18" s="25"/>
      <c r="R18" s="25"/>
      <c r="S18" s="25"/>
      <c r="T18" s="25"/>
      <c r="U18" s="25"/>
      <c r="V18" s="37">
        <f t="shared" ref="V18:AA18" si="4">SUM(V19:V22)</f>
        <v>5.9096000000000002</v>
      </c>
      <c r="W18" s="37">
        <f t="shared" si="4"/>
        <v>0</v>
      </c>
      <c r="X18" s="37">
        <f t="shared" si="4"/>
        <v>0</v>
      </c>
      <c r="Y18" s="37">
        <f t="shared" si="4"/>
        <v>0</v>
      </c>
      <c r="Z18" s="37">
        <f t="shared" si="4"/>
        <v>0</v>
      </c>
      <c r="AA18" s="37">
        <f t="shared" si="4"/>
        <v>0</v>
      </c>
      <c r="AB18" s="25"/>
    </row>
    <row r="19" spans="1:46" ht="72" customHeight="1" x14ac:dyDescent="0.25">
      <c r="A19" s="32"/>
      <c r="C19" s="2"/>
      <c r="D19" s="25" t="s">
        <v>24</v>
      </c>
      <c r="E19" s="38" t="s">
        <v>38</v>
      </c>
      <c r="F19" s="34" t="s">
        <v>29</v>
      </c>
      <c r="G19" s="25">
        <v>8</v>
      </c>
      <c r="H19" s="32" t="s">
        <v>29</v>
      </c>
      <c r="I19" s="71">
        <v>738.7</v>
      </c>
      <c r="J19" s="40" t="s">
        <v>30</v>
      </c>
      <c r="K19" s="68">
        <f>G19*I19/1000</f>
        <v>5.9096000000000002</v>
      </c>
      <c r="L19" s="32" t="s">
        <v>31</v>
      </c>
      <c r="M19" s="42" t="s">
        <v>32</v>
      </c>
      <c r="N19" s="43">
        <f>K19</f>
        <v>5.9096000000000002</v>
      </c>
      <c r="O19" s="32" t="s">
        <v>31</v>
      </c>
      <c r="P19" s="44">
        <v>1</v>
      </c>
      <c r="Q19" s="44"/>
      <c r="R19" s="44"/>
      <c r="S19" s="44"/>
      <c r="T19" s="44"/>
      <c r="U19" s="44"/>
      <c r="V19" s="45">
        <f t="shared" ref="V19:AA22" si="5">$N19*P19</f>
        <v>5.9096000000000002</v>
      </c>
      <c r="W19" s="45">
        <f t="shared" si="5"/>
        <v>0</v>
      </c>
      <c r="X19" s="45">
        <f t="shared" si="5"/>
        <v>0</v>
      </c>
      <c r="Y19" s="45">
        <f t="shared" si="5"/>
        <v>0</v>
      </c>
      <c r="Z19" s="45">
        <f t="shared" si="5"/>
        <v>0</v>
      </c>
      <c r="AA19" s="45">
        <f t="shared" si="5"/>
        <v>0</v>
      </c>
      <c r="AB19" s="57" t="s">
        <v>42</v>
      </c>
    </row>
    <row r="20" spans="1:46" ht="25.5" x14ac:dyDescent="0.2">
      <c r="A20" s="32"/>
      <c r="B20" s="32"/>
      <c r="C20" s="2"/>
      <c r="D20" s="25"/>
      <c r="E20" s="38"/>
      <c r="F20" s="34"/>
      <c r="G20" s="25"/>
      <c r="H20" s="32"/>
      <c r="I20" s="27"/>
      <c r="K20" s="41"/>
      <c r="L20" s="32"/>
      <c r="M20" s="42" t="s">
        <v>33</v>
      </c>
      <c r="N20" s="43"/>
      <c r="O20" s="32" t="s">
        <v>31</v>
      </c>
      <c r="P20" s="44">
        <v>0.9</v>
      </c>
      <c r="Q20" s="44"/>
      <c r="R20" s="44"/>
      <c r="S20" s="44"/>
      <c r="T20" s="44"/>
      <c r="U20" s="44">
        <v>0.1</v>
      </c>
      <c r="V20" s="45">
        <f t="shared" si="5"/>
        <v>0</v>
      </c>
      <c r="W20" s="45">
        <f t="shared" si="5"/>
        <v>0</v>
      </c>
      <c r="X20" s="45">
        <f t="shared" si="5"/>
        <v>0</v>
      </c>
      <c r="Y20" s="45">
        <f t="shared" si="5"/>
        <v>0</v>
      </c>
      <c r="Z20" s="45">
        <f t="shared" si="5"/>
        <v>0</v>
      </c>
      <c r="AA20" s="45">
        <f t="shared" si="5"/>
        <v>0</v>
      </c>
      <c r="AB20" s="25"/>
    </row>
    <row r="21" spans="1:46" ht="63.75" x14ac:dyDescent="0.2">
      <c r="A21" s="32"/>
      <c r="B21" s="32"/>
      <c r="C21" s="2"/>
      <c r="D21" s="25"/>
      <c r="E21" s="38"/>
      <c r="F21" s="34"/>
      <c r="G21" s="25"/>
      <c r="H21" s="32"/>
      <c r="I21" s="27"/>
      <c r="K21" s="41"/>
      <c r="L21" s="32"/>
      <c r="M21" s="42" t="s">
        <v>34</v>
      </c>
      <c r="N21" s="43"/>
      <c r="O21" s="32" t="s">
        <v>31</v>
      </c>
      <c r="P21" s="44">
        <v>0.5</v>
      </c>
      <c r="Q21" s="44"/>
      <c r="R21" s="44"/>
      <c r="S21" s="44"/>
      <c r="T21" s="44"/>
      <c r="U21" s="44">
        <v>0.5</v>
      </c>
      <c r="V21" s="45">
        <f t="shared" si="5"/>
        <v>0</v>
      </c>
      <c r="W21" s="45">
        <f t="shared" si="5"/>
        <v>0</v>
      </c>
      <c r="X21" s="45">
        <f t="shared" si="5"/>
        <v>0</v>
      </c>
      <c r="Y21" s="45">
        <f t="shared" si="5"/>
        <v>0</v>
      </c>
      <c r="Z21" s="45">
        <f t="shared" si="5"/>
        <v>0</v>
      </c>
      <c r="AA21" s="45">
        <f t="shared" si="5"/>
        <v>0</v>
      </c>
      <c r="AB21" s="25"/>
    </row>
    <row r="22" spans="1:46" ht="25.5" x14ac:dyDescent="0.2">
      <c r="A22" s="32"/>
      <c r="B22" s="32"/>
      <c r="C22" s="2"/>
      <c r="D22" s="25"/>
      <c r="E22" s="38"/>
      <c r="F22" s="34"/>
      <c r="G22" s="25"/>
      <c r="H22" s="32"/>
      <c r="I22" s="27"/>
      <c r="K22" s="41"/>
      <c r="L22" s="32"/>
      <c r="M22" s="42" t="s">
        <v>35</v>
      </c>
      <c r="N22" s="43"/>
      <c r="O22" s="32" t="s">
        <v>31</v>
      </c>
      <c r="P22" s="44">
        <v>0.1</v>
      </c>
      <c r="Q22" s="44"/>
      <c r="R22" s="44"/>
      <c r="S22" s="44"/>
      <c r="T22" s="44"/>
      <c r="U22" s="44">
        <v>0.9</v>
      </c>
      <c r="V22" s="45">
        <f t="shared" si="5"/>
        <v>0</v>
      </c>
      <c r="W22" s="45">
        <f t="shared" si="5"/>
        <v>0</v>
      </c>
      <c r="X22" s="45">
        <f t="shared" si="5"/>
        <v>0</v>
      </c>
      <c r="Y22" s="45">
        <f t="shared" si="5"/>
        <v>0</v>
      </c>
      <c r="Z22" s="45">
        <f t="shared" si="5"/>
        <v>0</v>
      </c>
      <c r="AA22" s="45">
        <f t="shared" si="5"/>
        <v>0</v>
      </c>
      <c r="AB22" s="25"/>
    </row>
    <row r="23" spans="1:46" s="54" customFormat="1" x14ac:dyDescent="0.2">
      <c r="A23" s="46"/>
      <c r="B23" s="46"/>
      <c r="C23" s="47"/>
      <c r="D23" s="25"/>
      <c r="E23" s="48"/>
      <c r="F23" s="49"/>
      <c r="G23" s="25"/>
      <c r="H23" s="46"/>
      <c r="I23" s="27"/>
      <c r="J23" s="50"/>
      <c r="K23" s="41"/>
      <c r="L23" s="46"/>
      <c r="M23" s="51"/>
      <c r="N23" s="43"/>
      <c r="O23" s="46"/>
      <c r="P23" s="52"/>
      <c r="Q23" s="52"/>
      <c r="R23" s="53"/>
      <c r="S23" s="53"/>
      <c r="T23" s="52"/>
      <c r="U23" s="25"/>
      <c r="V23" s="45"/>
      <c r="W23" s="45"/>
      <c r="X23" s="45"/>
      <c r="Y23" s="45"/>
      <c r="Z23" s="45"/>
      <c r="AA23" s="45"/>
      <c r="AB23" s="25"/>
    </row>
    <row r="24" spans="1:46" x14ac:dyDescent="0.2">
      <c r="A24" s="32"/>
      <c r="B24" s="32" t="s">
        <v>43</v>
      </c>
      <c r="C24" s="33" t="s">
        <v>44</v>
      </c>
      <c r="D24" s="25" t="s">
        <v>27</v>
      </c>
      <c r="E24" t="s">
        <v>45</v>
      </c>
      <c r="F24" s="34" t="s">
        <v>45</v>
      </c>
      <c r="G24" s="25">
        <v>2</v>
      </c>
      <c r="H24" s="32" t="s">
        <v>46</v>
      </c>
      <c r="I24" s="27"/>
      <c r="J24" s="34" t="s">
        <v>45</v>
      </c>
      <c r="K24" s="41">
        <f>G24*I24/1000</f>
        <v>0</v>
      </c>
      <c r="L24" s="32" t="s">
        <v>31</v>
      </c>
      <c r="M24" s="42"/>
      <c r="N24" s="43">
        <f>K24</f>
        <v>0</v>
      </c>
      <c r="O24" s="32" t="s">
        <v>31</v>
      </c>
      <c r="P24" s="44">
        <v>0.9</v>
      </c>
      <c r="Q24" s="44"/>
      <c r="R24" s="44"/>
      <c r="S24" s="44"/>
      <c r="T24" s="44"/>
      <c r="U24" s="44">
        <v>0.1</v>
      </c>
      <c r="V24" s="37">
        <f t="shared" ref="V24:AA24" si="6">$N24*P24</f>
        <v>0</v>
      </c>
      <c r="W24" s="37">
        <f t="shared" si="6"/>
        <v>0</v>
      </c>
      <c r="X24" s="37">
        <f t="shared" si="6"/>
        <v>0</v>
      </c>
      <c r="Y24" s="37">
        <f t="shared" si="6"/>
        <v>0</v>
      </c>
      <c r="Z24" s="37">
        <f t="shared" si="6"/>
        <v>0</v>
      </c>
      <c r="AA24" s="37">
        <f t="shared" si="6"/>
        <v>0</v>
      </c>
      <c r="AB24" s="25"/>
    </row>
    <row r="25" spans="1:46" s="54" customFormat="1" x14ac:dyDescent="0.2">
      <c r="A25" s="46"/>
      <c r="B25" s="46"/>
      <c r="C25" s="47"/>
      <c r="D25" s="20"/>
      <c r="E25" s="58"/>
      <c r="F25" s="49"/>
      <c r="G25" s="25"/>
      <c r="H25" s="46"/>
      <c r="I25" s="27"/>
      <c r="J25" s="50"/>
      <c r="K25" s="59"/>
      <c r="L25" s="46"/>
      <c r="M25" s="60"/>
      <c r="N25" s="43"/>
      <c r="O25" s="46"/>
      <c r="P25" s="52"/>
      <c r="Q25" s="52"/>
      <c r="R25" s="53"/>
      <c r="S25" s="53"/>
      <c r="T25" s="52"/>
      <c r="U25" s="25"/>
      <c r="V25" s="45"/>
      <c r="W25" s="45"/>
      <c r="X25" s="45"/>
      <c r="Y25" s="45"/>
      <c r="Z25" s="45"/>
      <c r="AA25" s="45"/>
      <c r="AB25" s="25"/>
    </row>
    <row r="26" spans="1:46" ht="39" x14ac:dyDescent="0.25">
      <c r="A26" s="32"/>
      <c r="B26" s="32" t="s">
        <v>47</v>
      </c>
      <c r="C26" s="33" t="s">
        <v>48</v>
      </c>
      <c r="D26" s="20" t="s">
        <v>24</v>
      </c>
      <c r="E26" s="38" t="s">
        <v>28</v>
      </c>
      <c r="F26" s="40" t="s">
        <v>49</v>
      </c>
      <c r="G26" s="25">
        <v>1</v>
      </c>
      <c r="H26" s="61" t="s">
        <v>49</v>
      </c>
      <c r="I26" s="72">
        <v>49086</v>
      </c>
      <c r="J26" s="40" t="s">
        <v>50</v>
      </c>
      <c r="K26" s="45">
        <f>G26*I26/1000</f>
        <v>49.085999999999999</v>
      </c>
      <c r="L26" s="32" t="s">
        <v>31</v>
      </c>
      <c r="M26" s="42"/>
      <c r="N26" s="43">
        <f>K26</f>
        <v>49.085999999999999</v>
      </c>
      <c r="O26" s="32" t="s">
        <v>31</v>
      </c>
      <c r="P26" s="44">
        <v>1</v>
      </c>
      <c r="Q26" s="44"/>
      <c r="R26" s="44"/>
      <c r="S26" s="44"/>
      <c r="T26" s="44"/>
      <c r="U26" s="44"/>
      <c r="V26" s="37">
        <f t="shared" ref="V26:AA26" si="7">$N26*P26</f>
        <v>49.085999999999999</v>
      </c>
      <c r="W26" s="37">
        <f t="shared" si="7"/>
        <v>0</v>
      </c>
      <c r="X26" s="37">
        <f t="shared" si="7"/>
        <v>0</v>
      </c>
      <c r="Y26" s="37">
        <f t="shared" si="7"/>
        <v>0</v>
      </c>
      <c r="Z26" s="37">
        <f t="shared" si="7"/>
        <v>0</v>
      </c>
      <c r="AA26" s="37">
        <f t="shared" si="7"/>
        <v>0</v>
      </c>
      <c r="AB26" s="25"/>
    </row>
    <row r="27" spans="1:46" s="54" customFormat="1" x14ac:dyDescent="0.2">
      <c r="C27" s="62"/>
      <c r="D27" s="20"/>
      <c r="F27" s="50"/>
      <c r="G27" s="25"/>
      <c r="I27" s="27"/>
      <c r="J27" s="50"/>
      <c r="K27" s="31"/>
      <c r="M27" s="63"/>
      <c r="N27" s="43"/>
      <c r="O27" s="46"/>
      <c r="P27" s="25"/>
      <c r="Q27" s="25"/>
      <c r="R27" s="25"/>
      <c r="S27" s="25"/>
      <c r="T27" s="25"/>
      <c r="U27" s="25"/>
      <c r="V27" s="31"/>
      <c r="W27" s="31"/>
      <c r="X27" s="31"/>
      <c r="Y27" s="31"/>
      <c r="Z27" s="31"/>
      <c r="AA27" s="31"/>
      <c r="AB27" s="25"/>
    </row>
    <row r="28" spans="1:46" x14ac:dyDescent="0.2">
      <c r="D28" s="32"/>
      <c r="E28" s="32"/>
      <c r="F28" s="34"/>
      <c r="G28" s="32"/>
      <c r="H28" s="32"/>
      <c r="I28" s="61"/>
      <c r="J28" s="34"/>
      <c r="K28" s="32"/>
      <c r="L28" s="32"/>
      <c r="M28" s="64"/>
      <c r="N28" s="61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</row>
    <row r="29" spans="1:46" x14ac:dyDescent="0.2">
      <c r="M29" s="36"/>
      <c r="N29" s="61"/>
      <c r="O29" s="32"/>
    </row>
    <row r="30" spans="1:46" x14ac:dyDescent="0.2">
      <c r="M30" s="36"/>
      <c r="N30" s="66"/>
      <c r="O30" s="32"/>
    </row>
    <row r="31" spans="1:46" x14ac:dyDescent="0.2">
      <c r="C31" s="6"/>
      <c r="D31" s="6"/>
    </row>
  </sheetData>
  <pageMargins left="0.39370078740157483" right="0.39370078740157483" top="0.74803149606299213" bottom="0.74803149606299213" header="0.31496062992125984" footer="0.31496062992125984"/>
  <pageSetup paperSize="9" orientation="landscape" r:id="rId1"/>
  <headerFooter>
    <oddFooter>&amp;L&amp;A
Printed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1"/>
  <sheetViews>
    <sheetView topLeftCell="F13" zoomScale="80" zoomScaleNormal="80" workbookViewId="0">
      <selection activeCell="H34" sqref="H34"/>
    </sheetView>
  </sheetViews>
  <sheetFormatPr defaultRowHeight="12.75" x14ac:dyDescent="0.2"/>
  <cols>
    <col min="1" max="1" width="3" customWidth="1"/>
    <col min="2" max="2" width="6.140625" customWidth="1"/>
    <col min="3" max="3" width="31.140625" customWidth="1"/>
    <col min="4" max="4" width="8.140625" customWidth="1"/>
    <col min="5" max="5" width="14.42578125" customWidth="1"/>
    <col min="6" max="6" width="12" style="2" customWidth="1"/>
    <col min="7" max="7" width="10.28515625" customWidth="1"/>
    <col min="8" max="8" width="22.7109375" customWidth="1"/>
    <col min="9" max="9" width="12.5703125" style="65" customWidth="1"/>
    <col min="10" max="10" width="16.7109375" style="2" customWidth="1"/>
    <col min="11" max="11" width="11" customWidth="1"/>
    <col min="12" max="12" width="11.5703125" customWidth="1"/>
    <col min="13" max="13" width="25.7109375" style="4" customWidth="1"/>
    <col min="14" max="14" width="9.140625" style="65"/>
    <col min="16" max="16" width="4.5703125" customWidth="1"/>
    <col min="17" max="17" width="5.28515625" customWidth="1"/>
    <col min="18" max="18" width="5" customWidth="1"/>
    <col min="19" max="19" width="8.42578125" customWidth="1"/>
    <col min="21" max="21" width="17.5703125" customWidth="1"/>
    <col min="22" max="22" width="12.5703125" customWidth="1"/>
    <col min="24" max="24" width="9.7109375" customWidth="1"/>
    <col min="25" max="25" width="11.140625" customWidth="1"/>
    <col min="26" max="26" width="11.5703125" customWidth="1"/>
    <col min="27" max="27" width="17" customWidth="1"/>
    <col min="28" max="28" width="72.42578125" customWidth="1"/>
  </cols>
  <sheetData>
    <row r="1" spans="1:28" ht="18" x14ac:dyDescent="0.25">
      <c r="A1" s="1" t="s">
        <v>0</v>
      </c>
      <c r="I1" s="3"/>
      <c r="N1" s="3"/>
    </row>
    <row r="2" spans="1:28" ht="15" x14ac:dyDescent="0.25">
      <c r="A2" s="5" t="s">
        <v>1</v>
      </c>
      <c r="I2" s="3"/>
      <c r="N2" s="3"/>
    </row>
    <row r="3" spans="1:28" s="6" customFormat="1" x14ac:dyDescent="0.2">
      <c r="C3" s="7"/>
      <c r="D3" s="7"/>
      <c r="E3" s="7"/>
      <c r="F3" s="8"/>
      <c r="G3" s="7"/>
      <c r="H3" s="7"/>
      <c r="I3" s="7"/>
      <c r="J3" s="8"/>
      <c r="K3" s="7"/>
      <c r="L3" s="7"/>
      <c r="M3" s="9"/>
      <c r="N3" s="7"/>
      <c r="O3" s="7"/>
      <c r="P3" s="10" t="s">
        <v>2</v>
      </c>
      <c r="Q3" s="10"/>
      <c r="R3" s="10"/>
      <c r="S3" s="10"/>
      <c r="T3" s="10"/>
      <c r="U3" s="10"/>
      <c r="V3" s="11" t="s">
        <v>3</v>
      </c>
      <c r="W3" s="12"/>
      <c r="X3" s="12"/>
      <c r="Y3" s="12"/>
      <c r="Z3" s="12"/>
      <c r="AA3" s="12"/>
      <c r="AB3" s="10"/>
    </row>
    <row r="4" spans="1:28" s="13" customFormat="1" ht="38.25" x14ac:dyDescent="0.2">
      <c r="A4" s="13" t="s">
        <v>4</v>
      </c>
      <c r="B4" s="13" t="s">
        <v>5</v>
      </c>
      <c r="C4" s="14" t="s">
        <v>6</v>
      </c>
      <c r="D4" s="15" t="s">
        <v>7</v>
      </c>
      <c r="E4" s="14" t="s">
        <v>8</v>
      </c>
      <c r="F4" s="16" t="s">
        <v>9</v>
      </c>
      <c r="G4" s="15" t="s">
        <v>10</v>
      </c>
      <c r="H4" s="17" t="s">
        <v>9</v>
      </c>
      <c r="I4" s="15" t="s">
        <v>11</v>
      </c>
      <c r="J4" s="14" t="s">
        <v>9</v>
      </c>
      <c r="K4" s="18" t="s">
        <v>12</v>
      </c>
      <c r="L4" s="17" t="s">
        <v>9</v>
      </c>
      <c r="M4" s="19" t="s">
        <v>13</v>
      </c>
      <c r="N4" s="15" t="s">
        <v>14</v>
      </c>
      <c r="O4" s="17" t="s">
        <v>9</v>
      </c>
      <c r="P4" s="20" t="s">
        <v>15</v>
      </c>
      <c r="Q4" s="20" t="s">
        <v>16</v>
      </c>
      <c r="R4" s="20" t="s">
        <v>17</v>
      </c>
      <c r="S4" s="20" t="s">
        <v>18</v>
      </c>
      <c r="T4" s="15" t="s">
        <v>19</v>
      </c>
      <c r="U4" s="15" t="s">
        <v>20</v>
      </c>
      <c r="V4" s="21" t="s">
        <v>15</v>
      </c>
      <c r="W4" s="21" t="s">
        <v>16</v>
      </c>
      <c r="X4" s="21" t="s">
        <v>17</v>
      </c>
      <c r="Y4" s="21" t="s">
        <v>18</v>
      </c>
      <c r="Z4" s="22" t="s">
        <v>19</v>
      </c>
      <c r="AA4" s="22" t="s">
        <v>20</v>
      </c>
      <c r="AB4" s="20" t="s">
        <v>21</v>
      </c>
    </row>
    <row r="5" spans="1:28" s="23" customFormat="1" ht="25.5" x14ac:dyDescent="0.2">
      <c r="A5" s="23" t="s">
        <v>22</v>
      </c>
      <c r="C5" s="14" t="s">
        <v>23</v>
      </c>
      <c r="D5" s="20" t="s">
        <v>24</v>
      </c>
      <c r="F5" s="24"/>
      <c r="G5" s="25"/>
      <c r="H5" s="26"/>
      <c r="I5" s="27"/>
      <c r="J5" s="28"/>
      <c r="K5" s="29"/>
      <c r="L5" s="26"/>
      <c r="M5" s="30"/>
      <c r="N5" s="27"/>
      <c r="O5" s="26"/>
      <c r="P5" s="25"/>
      <c r="Q5" s="25"/>
      <c r="R5" s="25"/>
      <c r="S5" s="25"/>
      <c r="T5" s="25"/>
      <c r="U5" s="25"/>
      <c r="V5" s="31"/>
      <c r="W5" s="31"/>
      <c r="X5" s="31"/>
      <c r="Y5" s="31"/>
      <c r="Z5" s="31"/>
      <c r="AA5" s="31"/>
      <c r="AB5" s="25"/>
    </row>
    <row r="6" spans="1:28" ht="25.5" x14ac:dyDescent="0.2">
      <c r="B6" s="32" t="s">
        <v>25</v>
      </c>
      <c r="C6" s="33" t="s">
        <v>26</v>
      </c>
      <c r="D6" s="20" t="s">
        <v>27</v>
      </c>
      <c r="F6" s="34"/>
      <c r="G6" s="25"/>
      <c r="H6" s="32"/>
      <c r="I6" s="27"/>
      <c r="K6" s="35"/>
      <c r="L6" s="32"/>
      <c r="M6" s="36"/>
      <c r="N6" s="27"/>
      <c r="O6" s="32"/>
      <c r="P6" s="25"/>
      <c r="Q6" s="25"/>
      <c r="R6" s="25"/>
      <c r="S6" s="25"/>
      <c r="T6" s="25"/>
      <c r="U6" s="25"/>
      <c r="V6" s="37">
        <f t="shared" ref="V6:AA6" si="0">SUM(V7:V10)</f>
        <v>0</v>
      </c>
      <c r="W6" s="37">
        <f t="shared" si="0"/>
        <v>0</v>
      </c>
      <c r="X6" s="37">
        <f t="shared" si="0"/>
        <v>0</v>
      </c>
      <c r="Y6" s="37">
        <f t="shared" si="0"/>
        <v>0</v>
      </c>
      <c r="Z6" s="37">
        <f t="shared" si="0"/>
        <v>0</v>
      </c>
      <c r="AA6" s="37">
        <f t="shared" si="0"/>
        <v>0</v>
      </c>
      <c r="AB6" s="25"/>
    </row>
    <row r="7" spans="1:28" ht="25.5" x14ac:dyDescent="0.2">
      <c r="A7" s="32"/>
      <c r="C7" s="2"/>
      <c r="D7" s="25" t="s">
        <v>27</v>
      </c>
      <c r="E7" s="38" t="s">
        <v>28</v>
      </c>
      <c r="F7" s="34" t="s">
        <v>29</v>
      </c>
      <c r="G7" s="25">
        <v>5</v>
      </c>
      <c r="H7" s="32" t="s">
        <v>29</v>
      </c>
      <c r="I7" s="39"/>
      <c r="J7" s="40" t="s">
        <v>30</v>
      </c>
      <c r="K7" s="41">
        <f>G7*I7/1000</f>
        <v>0</v>
      </c>
      <c r="L7" s="32" t="s">
        <v>31</v>
      </c>
      <c r="M7" s="42" t="s">
        <v>32</v>
      </c>
      <c r="N7" s="43"/>
      <c r="O7" s="32" t="s">
        <v>31</v>
      </c>
      <c r="P7" s="44">
        <v>1</v>
      </c>
      <c r="Q7" s="44"/>
      <c r="R7" s="44"/>
      <c r="S7" s="44"/>
      <c r="T7" s="44"/>
      <c r="U7" s="44"/>
      <c r="V7" s="45">
        <f t="shared" ref="V7:AA10" si="1">$N7*P7</f>
        <v>0</v>
      </c>
      <c r="W7" s="45">
        <f t="shared" si="1"/>
        <v>0</v>
      </c>
      <c r="X7" s="45">
        <f t="shared" si="1"/>
        <v>0</v>
      </c>
      <c r="Y7" s="45">
        <f t="shared" si="1"/>
        <v>0</v>
      </c>
      <c r="Z7" s="45">
        <f t="shared" si="1"/>
        <v>0</v>
      </c>
      <c r="AA7" s="45">
        <f t="shared" si="1"/>
        <v>0</v>
      </c>
      <c r="AB7" s="25"/>
    </row>
    <row r="8" spans="1:28" ht="25.5" x14ac:dyDescent="0.2">
      <c r="A8" s="32"/>
      <c r="B8" s="32"/>
      <c r="C8" s="2"/>
      <c r="D8" s="25"/>
      <c r="E8" s="38"/>
      <c r="F8" s="34"/>
      <c r="G8" s="25"/>
      <c r="H8" s="32"/>
      <c r="I8" s="27"/>
      <c r="J8" s="2">
        <v>2300000</v>
      </c>
      <c r="K8" s="41"/>
      <c r="L8" s="32"/>
      <c r="M8" s="42" t="s">
        <v>33</v>
      </c>
      <c r="N8" s="43"/>
      <c r="O8" s="32" t="s">
        <v>31</v>
      </c>
      <c r="P8" s="44">
        <v>0.9</v>
      </c>
      <c r="Q8" s="44"/>
      <c r="R8" s="44"/>
      <c r="S8" s="44"/>
      <c r="T8" s="44"/>
      <c r="U8" s="44">
        <v>0.1</v>
      </c>
      <c r="V8" s="45">
        <f t="shared" si="1"/>
        <v>0</v>
      </c>
      <c r="W8" s="45">
        <f t="shared" si="1"/>
        <v>0</v>
      </c>
      <c r="X8" s="45">
        <f t="shared" si="1"/>
        <v>0</v>
      </c>
      <c r="Y8" s="45">
        <f t="shared" si="1"/>
        <v>0</v>
      </c>
      <c r="Z8" s="45">
        <f t="shared" si="1"/>
        <v>0</v>
      </c>
      <c r="AA8" s="45">
        <f t="shared" si="1"/>
        <v>0</v>
      </c>
      <c r="AB8" s="25"/>
    </row>
    <row r="9" spans="1:28" ht="63.75" x14ac:dyDescent="0.2">
      <c r="A9" s="32"/>
      <c r="B9" s="32"/>
      <c r="C9" s="2"/>
      <c r="D9" s="25"/>
      <c r="E9" s="38"/>
      <c r="F9" s="34"/>
      <c r="G9" s="25"/>
      <c r="H9" s="32"/>
      <c r="I9" s="27"/>
      <c r="J9" s="2">
        <v>3400000</v>
      </c>
      <c r="K9" s="41"/>
      <c r="L9" s="32"/>
      <c r="M9" s="42" t="s">
        <v>34</v>
      </c>
      <c r="N9" s="43"/>
      <c r="O9" s="32" t="s">
        <v>31</v>
      </c>
      <c r="P9" s="44">
        <v>0.5</v>
      </c>
      <c r="Q9" s="44"/>
      <c r="R9" s="44"/>
      <c r="S9" s="44"/>
      <c r="T9" s="44"/>
      <c r="U9" s="44">
        <v>0.5</v>
      </c>
      <c r="V9" s="45">
        <f t="shared" si="1"/>
        <v>0</v>
      </c>
      <c r="W9" s="45">
        <f t="shared" si="1"/>
        <v>0</v>
      </c>
      <c r="X9" s="45">
        <f t="shared" si="1"/>
        <v>0</v>
      </c>
      <c r="Y9" s="45">
        <f t="shared" si="1"/>
        <v>0</v>
      </c>
      <c r="Z9" s="45">
        <f t="shared" si="1"/>
        <v>0</v>
      </c>
      <c r="AA9" s="45">
        <f t="shared" si="1"/>
        <v>0</v>
      </c>
      <c r="AB9" s="25"/>
    </row>
    <row r="10" spans="1:28" ht="25.5" x14ac:dyDescent="0.2">
      <c r="A10" s="32"/>
      <c r="B10" s="32"/>
      <c r="C10" s="2"/>
      <c r="D10" s="25"/>
      <c r="E10" s="38"/>
      <c r="F10" s="34"/>
      <c r="G10" s="25"/>
      <c r="H10" s="32"/>
      <c r="I10" s="27"/>
      <c r="J10" s="2">
        <v>1700000</v>
      </c>
      <c r="K10" s="41"/>
      <c r="L10" s="32"/>
      <c r="M10" s="42" t="s">
        <v>35</v>
      </c>
      <c r="N10" s="43"/>
      <c r="O10" s="32" t="s">
        <v>31</v>
      </c>
      <c r="P10" s="44">
        <v>0.1</v>
      </c>
      <c r="Q10" s="44"/>
      <c r="R10" s="44"/>
      <c r="S10" s="44"/>
      <c r="T10" s="44"/>
      <c r="U10" s="44">
        <v>0.9</v>
      </c>
      <c r="V10" s="45">
        <f t="shared" si="1"/>
        <v>0</v>
      </c>
      <c r="W10" s="45">
        <f t="shared" si="1"/>
        <v>0</v>
      </c>
      <c r="X10" s="45">
        <f t="shared" si="1"/>
        <v>0</v>
      </c>
      <c r="Y10" s="45">
        <f t="shared" si="1"/>
        <v>0</v>
      </c>
      <c r="Z10" s="45">
        <f t="shared" si="1"/>
        <v>0</v>
      </c>
      <c r="AA10" s="45">
        <f t="shared" si="1"/>
        <v>0</v>
      </c>
      <c r="AB10" s="25"/>
    </row>
    <row r="11" spans="1:28" s="54" customFormat="1" x14ac:dyDescent="0.2">
      <c r="A11" s="46"/>
      <c r="B11" s="46"/>
      <c r="C11" s="47"/>
      <c r="D11" s="20"/>
      <c r="E11" s="48"/>
      <c r="F11" s="49"/>
      <c r="G11" s="25"/>
      <c r="H11" s="46"/>
      <c r="I11" s="27"/>
      <c r="J11" s="50"/>
      <c r="K11" s="41"/>
      <c r="L11" s="46"/>
      <c r="M11" s="51"/>
      <c r="N11" s="43"/>
      <c r="O11" s="46"/>
      <c r="P11" s="52"/>
      <c r="Q11" s="52"/>
      <c r="R11" s="53"/>
      <c r="S11" s="53"/>
      <c r="T11" s="52"/>
      <c r="U11" s="52"/>
      <c r="V11" s="45"/>
      <c r="W11" s="45"/>
      <c r="X11" s="45"/>
      <c r="Y11" s="45"/>
      <c r="Z11" s="45"/>
      <c r="AA11" s="45"/>
      <c r="AB11" s="25"/>
    </row>
    <row r="12" spans="1:28" x14ac:dyDescent="0.2">
      <c r="B12" s="32" t="s">
        <v>36</v>
      </c>
      <c r="C12" s="33" t="s">
        <v>37</v>
      </c>
      <c r="D12" s="20" t="s">
        <v>24</v>
      </c>
      <c r="F12" s="34"/>
      <c r="G12" s="25"/>
      <c r="H12" s="32"/>
      <c r="I12" s="27"/>
      <c r="K12" s="35"/>
      <c r="L12" s="32"/>
      <c r="M12" s="36"/>
      <c r="N12" s="43"/>
      <c r="O12" s="32"/>
      <c r="P12" s="25"/>
      <c r="Q12" s="25"/>
      <c r="R12" s="25"/>
      <c r="S12" s="25"/>
      <c r="T12" s="25"/>
      <c r="U12" s="25"/>
      <c r="V12" s="37">
        <f t="shared" ref="V12:AA12" si="2">SUM(V13:V16)</f>
        <v>0.18100948400000003</v>
      </c>
      <c r="W12" s="37">
        <f t="shared" si="2"/>
        <v>0</v>
      </c>
      <c r="X12" s="37">
        <f t="shared" si="2"/>
        <v>0</v>
      </c>
      <c r="Y12" s="37">
        <f t="shared" si="2"/>
        <v>0</v>
      </c>
      <c r="Z12" s="37">
        <f t="shared" si="2"/>
        <v>0</v>
      </c>
      <c r="AA12" s="37">
        <f t="shared" si="2"/>
        <v>0</v>
      </c>
      <c r="AB12" s="25"/>
    </row>
    <row r="13" spans="1:28" ht="69" customHeight="1" x14ac:dyDescent="0.2">
      <c r="A13" s="32"/>
      <c r="C13" s="2"/>
      <c r="D13" s="25" t="s">
        <v>24</v>
      </c>
      <c r="E13" s="55" t="s">
        <v>38</v>
      </c>
      <c r="F13" s="34" t="s">
        <v>29</v>
      </c>
      <c r="G13" s="25">
        <v>0.02</v>
      </c>
      <c r="H13" s="32" t="s">
        <v>29</v>
      </c>
      <c r="I13" s="67">
        <v>9050.4742000000006</v>
      </c>
      <c r="J13" s="40" t="s">
        <v>30</v>
      </c>
      <c r="K13" s="70">
        <f>G13*I13/1000</f>
        <v>0.18100948400000003</v>
      </c>
      <c r="L13" s="32" t="s">
        <v>31</v>
      </c>
      <c r="M13" s="42" t="s">
        <v>32</v>
      </c>
      <c r="N13" s="43">
        <f>K13</f>
        <v>0.18100948400000003</v>
      </c>
      <c r="O13" s="32" t="s">
        <v>31</v>
      </c>
      <c r="P13" s="44">
        <v>1</v>
      </c>
      <c r="Q13" s="44"/>
      <c r="R13" s="44"/>
      <c r="S13" s="44"/>
      <c r="T13" s="44"/>
      <c r="U13" s="44"/>
      <c r="V13" s="45">
        <f t="shared" ref="V13:AA16" si="3">$N13*P13</f>
        <v>0.18100948400000003</v>
      </c>
      <c r="W13" s="45">
        <f t="shared" si="3"/>
        <v>0</v>
      </c>
      <c r="X13" s="45">
        <f t="shared" si="3"/>
        <v>0</v>
      </c>
      <c r="Y13" s="45">
        <f t="shared" si="3"/>
        <v>0</v>
      </c>
      <c r="Z13" s="45">
        <f t="shared" si="3"/>
        <v>0</v>
      </c>
      <c r="AA13" s="45">
        <f t="shared" si="3"/>
        <v>0</v>
      </c>
      <c r="AB13" s="56" t="s">
        <v>39</v>
      </c>
    </row>
    <row r="14" spans="1:28" ht="25.5" x14ac:dyDescent="0.2">
      <c r="A14" s="32"/>
      <c r="B14" s="32"/>
      <c r="C14" s="2"/>
      <c r="D14" s="25"/>
      <c r="E14" s="38"/>
      <c r="F14" s="34"/>
      <c r="G14" s="25"/>
      <c r="H14" s="32"/>
      <c r="I14" s="27"/>
      <c r="K14" s="41"/>
      <c r="L14" s="32"/>
      <c r="M14" s="42" t="s">
        <v>33</v>
      </c>
      <c r="N14" s="43"/>
      <c r="O14" s="32" t="s">
        <v>31</v>
      </c>
      <c r="P14" s="44">
        <v>0.9</v>
      </c>
      <c r="Q14" s="44"/>
      <c r="R14" s="44"/>
      <c r="S14" s="44"/>
      <c r="T14" s="44"/>
      <c r="U14" s="44">
        <v>0.1</v>
      </c>
      <c r="V14" s="45">
        <f t="shared" si="3"/>
        <v>0</v>
      </c>
      <c r="W14" s="45">
        <f t="shared" si="3"/>
        <v>0</v>
      </c>
      <c r="X14" s="45">
        <f t="shared" si="3"/>
        <v>0</v>
      </c>
      <c r="Y14" s="45">
        <f t="shared" si="3"/>
        <v>0</v>
      </c>
      <c r="Z14" s="45">
        <f t="shared" si="3"/>
        <v>0</v>
      </c>
      <c r="AA14" s="45">
        <f t="shared" si="3"/>
        <v>0</v>
      </c>
      <c r="AB14" s="25"/>
    </row>
    <row r="15" spans="1:28" ht="63.75" x14ac:dyDescent="0.2">
      <c r="A15" s="32"/>
      <c r="B15" s="32"/>
      <c r="C15" s="2"/>
      <c r="D15" s="25"/>
      <c r="E15" s="38"/>
      <c r="F15" s="34"/>
      <c r="G15" s="25"/>
      <c r="H15" s="32"/>
      <c r="I15" s="27"/>
      <c r="K15" s="41"/>
      <c r="L15" s="32"/>
      <c r="M15" s="42" t="s">
        <v>34</v>
      </c>
      <c r="N15" s="43"/>
      <c r="O15" s="32" t="s">
        <v>31</v>
      </c>
      <c r="P15" s="44">
        <v>0.5</v>
      </c>
      <c r="Q15" s="44"/>
      <c r="R15" s="44"/>
      <c r="S15" s="44"/>
      <c r="T15" s="44"/>
      <c r="U15" s="44">
        <v>0.5</v>
      </c>
      <c r="V15" s="45">
        <f t="shared" si="3"/>
        <v>0</v>
      </c>
      <c r="W15" s="45">
        <f t="shared" si="3"/>
        <v>0</v>
      </c>
      <c r="X15" s="45">
        <f t="shared" si="3"/>
        <v>0</v>
      </c>
      <c r="Y15" s="45">
        <f t="shared" si="3"/>
        <v>0</v>
      </c>
      <c r="Z15" s="45">
        <f t="shared" si="3"/>
        <v>0</v>
      </c>
      <c r="AA15" s="45">
        <f t="shared" si="3"/>
        <v>0</v>
      </c>
      <c r="AB15" s="25"/>
    </row>
    <row r="16" spans="1:28" ht="25.5" x14ac:dyDescent="0.2">
      <c r="A16" s="32"/>
      <c r="B16" s="32"/>
      <c r="C16" s="2"/>
      <c r="D16" s="25"/>
      <c r="E16" s="38"/>
      <c r="F16" s="34"/>
      <c r="G16" s="25"/>
      <c r="H16" s="32"/>
      <c r="I16" s="27"/>
      <c r="K16" s="41"/>
      <c r="L16" s="32"/>
      <c r="M16" s="42" t="s">
        <v>35</v>
      </c>
      <c r="N16" s="43"/>
      <c r="O16" s="32" t="s">
        <v>31</v>
      </c>
      <c r="P16" s="44">
        <v>0.1</v>
      </c>
      <c r="Q16" s="44"/>
      <c r="R16" s="44"/>
      <c r="S16" s="44"/>
      <c r="T16" s="44"/>
      <c r="U16" s="44">
        <v>0.9</v>
      </c>
      <c r="V16" s="45">
        <f t="shared" si="3"/>
        <v>0</v>
      </c>
      <c r="W16" s="45">
        <f t="shared" si="3"/>
        <v>0</v>
      </c>
      <c r="X16" s="45">
        <f t="shared" si="3"/>
        <v>0</v>
      </c>
      <c r="Y16" s="45">
        <f t="shared" si="3"/>
        <v>0</v>
      </c>
      <c r="Z16" s="45">
        <f t="shared" si="3"/>
        <v>0</v>
      </c>
      <c r="AA16" s="45">
        <f t="shared" si="3"/>
        <v>0</v>
      </c>
      <c r="AB16" s="25"/>
    </row>
    <row r="17" spans="1:46" s="54" customFormat="1" x14ac:dyDescent="0.2">
      <c r="A17" s="46"/>
      <c r="B17" s="46"/>
      <c r="C17" s="50"/>
      <c r="D17" s="25"/>
      <c r="E17" s="48"/>
      <c r="F17" s="49"/>
      <c r="G17" s="25"/>
      <c r="H17" s="46"/>
      <c r="I17" s="27"/>
      <c r="J17" s="50"/>
      <c r="K17" s="41"/>
      <c r="L17" s="46"/>
      <c r="M17" s="51"/>
      <c r="N17" s="43"/>
      <c r="O17" s="46"/>
      <c r="P17" s="52"/>
      <c r="Q17" s="52"/>
      <c r="R17" s="53"/>
      <c r="S17" s="53"/>
      <c r="T17" s="52"/>
      <c r="U17" s="25"/>
      <c r="V17" s="45"/>
      <c r="W17" s="45"/>
      <c r="X17" s="45"/>
      <c r="Y17" s="45"/>
      <c r="Z17" s="45"/>
      <c r="AA17" s="45"/>
      <c r="AB17" s="25"/>
    </row>
    <row r="18" spans="1:46" x14ac:dyDescent="0.2">
      <c r="B18" s="32" t="s">
        <v>40</v>
      </c>
      <c r="C18" s="33" t="s">
        <v>41</v>
      </c>
      <c r="D18" s="20" t="s">
        <v>24</v>
      </c>
      <c r="F18" s="34"/>
      <c r="G18" s="25"/>
      <c r="H18" s="32"/>
      <c r="I18" s="27"/>
      <c r="K18" s="35"/>
      <c r="L18" s="32"/>
      <c r="M18" s="36"/>
      <c r="N18" s="43"/>
      <c r="O18" s="32"/>
      <c r="P18" s="25"/>
      <c r="Q18" s="25"/>
      <c r="R18" s="25"/>
      <c r="S18" s="25"/>
      <c r="T18" s="25"/>
      <c r="U18" s="25"/>
      <c r="V18" s="37">
        <f t="shared" ref="V18:AA18" si="4">SUM(V19:V22)</f>
        <v>5.6135999999999999</v>
      </c>
      <c r="W18" s="37">
        <f t="shared" si="4"/>
        <v>0</v>
      </c>
      <c r="X18" s="37">
        <f t="shared" si="4"/>
        <v>0</v>
      </c>
      <c r="Y18" s="37">
        <f t="shared" si="4"/>
        <v>0</v>
      </c>
      <c r="Z18" s="37">
        <f t="shared" si="4"/>
        <v>0</v>
      </c>
      <c r="AA18" s="37">
        <f t="shared" si="4"/>
        <v>0</v>
      </c>
      <c r="AB18" s="25"/>
    </row>
    <row r="19" spans="1:46" ht="72" customHeight="1" x14ac:dyDescent="0.25">
      <c r="A19" s="32"/>
      <c r="C19" s="2"/>
      <c r="D19" s="25" t="s">
        <v>24</v>
      </c>
      <c r="E19" s="38" t="s">
        <v>38</v>
      </c>
      <c r="F19" s="34" t="s">
        <v>29</v>
      </c>
      <c r="G19" s="25">
        <v>8</v>
      </c>
      <c r="H19" s="32" t="s">
        <v>29</v>
      </c>
      <c r="I19" s="71">
        <v>701.7</v>
      </c>
      <c r="J19" s="40" t="s">
        <v>30</v>
      </c>
      <c r="K19" s="68">
        <f>G19*I19/1000</f>
        <v>5.6135999999999999</v>
      </c>
      <c r="L19" s="32" t="s">
        <v>31</v>
      </c>
      <c r="M19" s="42" t="s">
        <v>32</v>
      </c>
      <c r="N19" s="43">
        <f>K19</f>
        <v>5.6135999999999999</v>
      </c>
      <c r="O19" s="32" t="s">
        <v>31</v>
      </c>
      <c r="P19" s="44">
        <v>1</v>
      </c>
      <c r="Q19" s="44"/>
      <c r="R19" s="44"/>
      <c r="S19" s="44"/>
      <c r="T19" s="44"/>
      <c r="U19" s="44"/>
      <c r="V19" s="45">
        <f t="shared" ref="V19:AA22" si="5">$N19*P19</f>
        <v>5.6135999999999999</v>
      </c>
      <c r="W19" s="45">
        <f t="shared" si="5"/>
        <v>0</v>
      </c>
      <c r="X19" s="45">
        <f t="shared" si="5"/>
        <v>0</v>
      </c>
      <c r="Y19" s="45">
        <f t="shared" si="5"/>
        <v>0</v>
      </c>
      <c r="Z19" s="45">
        <f t="shared" si="5"/>
        <v>0</v>
      </c>
      <c r="AA19" s="45">
        <f t="shared" si="5"/>
        <v>0</v>
      </c>
      <c r="AB19" s="57" t="s">
        <v>42</v>
      </c>
    </row>
    <row r="20" spans="1:46" ht="25.5" x14ac:dyDescent="0.2">
      <c r="A20" s="32"/>
      <c r="B20" s="32"/>
      <c r="C20" s="2"/>
      <c r="D20" s="25"/>
      <c r="E20" s="38"/>
      <c r="F20" s="34"/>
      <c r="G20" s="25"/>
      <c r="H20" s="32"/>
      <c r="I20" s="27"/>
      <c r="K20" s="41"/>
      <c r="L20" s="32"/>
      <c r="M20" s="42" t="s">
        <v>33</v>
      </c>
      <c r="N20" s="43"/>
      <c r="O20" s="32" t="s">
        <v>31</v>
      </c>
      <c r="P20" s="44">
        <v>0.9</v>
      </c>
      <c r="Q20" s="44"/>
      <c r="R20" s="44"/>
      <c r="S20" s="44"/>
      <c r="T20" s="44"/>
      <c r="U20" s="44">
        <v>0.1</v>
      </c>
      <c r="V20" s="45">
        <f t="shared" si="5"/>
        <v>0</v>
      </c>
      <c r="W20" s="45">
        <f t="shared" si="5"/>
        <v>0</v>
      </c>
      <c r="X20" s="45">
        <f t="shared" si="5"/>
        <v>0</v>
      </c>
      <c r="Y20" s="45">
        <f t="shared" si="5"/>
        <v>0</v>
      </c>
      <c r="Z20" s="45">
        <f t="shared" si="5"/>
        <v>0</v>
      </c>
      <c r="AA20" s="45">
        <f t="shared" si="5"/>
        <v>0</v>
      </c>
      <c r="AB20" s="25"/>
    </row>
    <row r="21" spans="1:46" ht="63.75" x14ac:dyDescent="0.2">
      <c r="A21" s="32"/>
      <c r="B21" s="32"/>
      <c r="C21" s="2"/>
      <c r="D21" s="25"/>
      <c r="E21" s="38"/>
      <c r="F21" s="34"/>
      <c r="G21" s="25"/>
      <c r="H21" s="32"/>
      <c r="I21" s="27"/>
      <c r="K21" s="41"/>
      <c r="L21" s="32"/>
      <c r="M21" s="42" t="s">
        <v>34</v>
      </c>
      <c r="N21" s="43"/>
      <c r="O21" s="32" t="s">
        <v>31</v>
      </c>
      <c r="P21" s="44">
        <v>0.5</v>
      </c>
      <c r="Q21" s="44"/>
      <c r="R21" s="44"/>
      <c r="S21" s="44"/>
      <c r="T21" s="44"/>
      <c r="U21" s="44">
        <v>0.5</v>
      </c>
      <c r="V21" s="45">
        <f t="shared" si="5"/>
        <v>0</v>
      </c>
      <c r="W21" s="45">
        <f t="shared" si="5"/>
        <v>0</v>
      </c>
      <c r="X21" s="45">
        <f t="shared" si="5"/>
        <v>0</v>
      </c>
      <c r="Y21" s="45">
        <f t="shared" si="5"/>
        <v>0</v>
      </c>
      <c r="Z21" s="45">
        <f t="shared" si="5"/>
        <v>0</v>
      </c>
      <c r="AA21" s="45">
        <f t="shared" si="5"/>
        <v>0</v>
      </c>
      <c r="AB21" s="25"/>
    </row>
    <row r="22" spans="1:46" ht="25.5" x14ac:dyDescent="0.2">
      <c r="A22" s="32"/>
      <c r="B22" s="32"/>
      <c r="C22" s="2"/>
      <c r="D22" s="25"/>
      <c r="E22" s="38"/>
      <c r="F22" s="34"/>
      <c r="G22" s="25"/>
      <c r="H22" s="32"/>
      <c r="I22" s="27"/>
      <c r="K22" s="41"/>
      <c r="L22" s="32"/>
      <c r="M22" s="42" t="s">
        <v>35</v>
      </c>
      <c r="N22" s="43"/>
      <c r="O22" s="32" t="s">
        <v>31</v>
      </c>
      <c r="P22" s="44">
        <v>0.1</v>
      </c>
      <c r="Q22" s="44"/>
      <c r="R22" s="44"/>
      <c r="S22" s="44"/>
      <c r="T22" s="44"/>
      <c r="U22" s="44">
        <v>0.9</v>
      </c>
      <c r="V22" s="45">
        <f t="shared" si="5"/>
        <v>0</v>
      </c>
      <c r="W22" s="45">
        <f t="shared" si="5"/>
        <v>0</v>
      </c>
      <c r="X22" s="45">
        <f t="shared" si="5"/>
        <v>0</v>
      </c>
      <c r="Y22" s="45">
        <f t="shared" si="5"/>
        <v>0</v>
      </c>
      <c r="Z22" s="45">
        <f t="shared" si="5"/>
        <v>0</v>
      </c>
      <c r="AA22" s="45">
        <f t="shared" si="5"/>
        <v>0</v>
      </c>
      <c r="AB22" s="25"/>
    </row>
    <row r="23" spans="1:46" s="54" customFormat="1" x14ac:dyDescent="0.2">
      <c r="A23" s="46"/>
      <c r="B23" s="46"/>
      <c r="C23" s="47"/>
      <c r="D23" s="25"/>
      <c r="E23" s="48"/>
      <c r="F23" s="49"/>
      <c r="G23" s="25"/>
      <c r="H23" s="46"/>
      <c r="I23" s="27"/>
      <c r="J23" s="50"/>
      <c r="K23" s="41"/>
      <c r="L23" s="46"/>
      <c r="M23" s="51"/>
      <c r="N23" s="43"/>
      <c r="O23" s="46"/>
      <c r="P23" s="52"/>
      <c r="Q23" s="52"/>
      <c r="R23" s="53"/>
      <c r="S23" s="53"/>
      <c r="T23" s="52"/>
      <c r="U23" s="25"/>
      <c r="V23" s="45"/>
      <c r="W23" s="45"/>
      <c r="X23" s="45"/>
      <c r="Y23" s="45"/>
      <c r="Z23" s="45"/>
      <c r="AA23" s="45"/>
      <c r="AB23" s="25"/>
    </row>
    <row r="24" spans="1:46" x14ac:dyDescent="0.2">
      <c r="A24" s="32"/>
      <c r="B24" s="32" t="s">
        <v>43</v>
      </c>
      <c r="C24" s="33" t="s">
        <v>44</v>
      </c>
      <c r="D24" s="25" t="s">
        <v>27</v>
      </c>
      <c r="E24" t="s">
        <v>45</v>
      </c>
      <c r="F24" s="34" t="s">
        <v>45</v>
      </c>
      <c r="G24" s="25">
        <v>2</v>
      </c>
      <c r="H24" s="32" t="s">
        <v>46</v>
      </c>
      <c r="I24" s="27"/>
      <c r="J24" s="34" t="s">
        <v>45</v>
      </c>
      <c r="K24" s="41">
        <f>G24*I24/1000</f>
        <v>0</v>
      </c>
      <c r="L24" s="32" t="s">
        <v>31</v>
      </c>
      <c r="M24" s="42"/>
      <c r="N24" s="43">
        <f>K24</f>
        <v>0</v>
      </c>
      <c r="O24" s="32" t="s">
        <v>31</v>
      </c>
      <c r="P24" s="44">
        <v>0.9</v>
      </c>
      <c r="Q24" s="44"/>
      <c r="R24" s="44"/>
      <c r="S24" s="44"/>
      <c r="T24" s="44"/>
      <c r="U24" s="44">
        <v>0.1</v>
      </c>
      <c r="V24" s="37">
        <f t="shared" ref="V24:AA24" si="6">$N24*P24</f>
        <v>0</v>
      </c>
      <c r="W24" s="37">
        <f t="shared" si="6"/>
        <v>0</v>
      </c>
      <c r="X24" s="37">
        <f t="shared" si="6"/>
        <v>0</v>
      </c>
      <c r="Y24" s="37">
        <f t="shared" si="6"/>
        <v>0</v>
      </c>
      <c r="Z24" s="37">
        <f t="shared" si="6"/>
        <v>0</v>
      </c>
      <c r="AA24" s="37">
        <f t="shared" si="6"/>
        <v>0</v>
      </c>
      <c r="AB24" s="25"/>
    </row>
    <row r="25" spans="1:46" s="54" customFormat="1" x14ac:dyDescent="0.2">
      <c r="A25" s="46"/>
      <c r="B25" s="46"/>
      <c r="C25" s="47"/>
      <c r="D25" s="20"/>
      <c r="E25" s="58"/>
      <c r="F25" s="49"/>
      <c r="G25" s="25"/>
      <c r="H25" s="46"/>
      <c r="I25" s="27"/>
      <c r="J25" s="50"/>
      <c r="K25" s="59"/>
      <c r="L25" s="46"/>
      <c r="M25" s="60"/>
      <c r="N25" s="43"/>
      <c r="O25" s="46"/>
      <c r="P25" s="52"/>
      <c r="Q25" s="52"/>
      <c r="R25" s="53"/>
      <c r="S25" s="53"/>
      <c r="T25" s="52"/>
      <c r="U25" s="25"/>
      <c r="V25" s="45"/>
      <c r="W25" s="45"/>
      <c r="X25" s="45"/>
      <c r="Y25" s="45"/>
      <c r="Z25" s="45"/>
      <c r="AA25" s="45"/>
      <c r="AB25" s="25"/>
    </row>
    <row r="26" spans="1:46" ht="39" x14ac:dyDescent="0.25">
      <c r="A26" s="32"/>
      <c r="B26" s="32" t="s">
        <v>47</v>
      </c>
      <c r="C26" s="33" t="s">
        <v>48</v>
      </c>
      <c r="D26" s="20" t="s">
        <v>24</v>
      </c>
      <c r="E26" s="38" t="s">
        <v>28</v>
      </c>
      <c r="F26" s="40" t="s">
        <v>49</v>
      </c>
      <c r="G26" s="25">
        <v>1</v>
      </c>
      <c r="H26" s="61" t="s">
        <v>49</v>
      </c>
      <c r="I26" s="71">
        <v>48987</v>
      </c>
      <c r="J26" s="40" t="s">
        <v>50</v>
      </c>
      <c r="K26" s="41">
        <f>G26*I26/1000</f>
        <v>48.987000000000002</v>
      </c>
      <c r="L26" s="32" t="s">
        <v>31</v>
      </c>
      <c r="M26" s="42"/>
      <c r="N26" s="43">
        <f>K26</f>
        <v>48.987000000000002</v>
      </c>
      <c r="O26" s="32" t="s">
        <v>31</v>
      </c>
      <c r="P26" s="44">
        <v>1</v>
      </c>
      <c r="Q26" s="44"/>
      <c r="R26" s="44"/>
      <c r="S26" s="44"/>
      <c r="T26" s="44"/>
      <c r="U26" s="44"/>
      <c r="V26" s="37">
        <f t="shared" ref="V26:AA26" si="7">$N26*P26</f>
        <v>48.987000000000002</v>
      </c>
      <c r="W26" s="37">
        <f t="shared" si="7"/>
        <v>0</v>
      </c>
      <c r="X26" s="37">
        <f t="shared" si="7"/>
        <v>0</v>
      </c>
      <c r="Y26" s="37">
        <f t="shared" si="7"/>
        <v>0</v>
      </c>
      <c r="Z26" s="37">
        <f t="shared" si="7"/>
        <v>0</v>
      </c>
      <c r="AA26" s="37">
        <f t="shared" si="7"/>
        <v>0</v>
      </c>
      <c r="AB26" s="25"/>
    </row>
    <row r="27" spans="1:46" s="54" customFormat="1" x14ac:dyDescent="0.2">
      <c r="C27" s="62"/>
      <c r="D27" s="20"/>
      <c r="F27" s="50"/>
      <c r="G27" s="25"/>
      <c r="I27" s="27"/>
      <c r="J27" s="50"/>
      <c r="K27" s="31"/>
      <c r="M27" s="63"/>
      <c r="N27" s="43"/>
      <c r="O27" s="46"/>
      <c r="P27" s="25"/>
      <c r="Q27" s="25"/>
      <c r="R27" s="25"/>
      <c r="S27" s="25"/>
      <c r="T27" s="25"/>
      <c r="U27" s="25"/>
      <c r="V27" s="31"/>
      <c r="W27" s="31"/>
      <c r="X27" s="31"/>
      <c r="Y27" s="31"/>
      <c r="Z27" s="31"/>
      <c r="AA27" s="31"/>
      <c r="AB27" s="25"/>
    </row>
    <row r="28" spans="1:46" x14ac:dyDescent="0.2">
      <c r="D28" s="32"/>
      <c r="E28" s="32"/>
      <c r="F28" s="34"/>
      <c r="G28" s="32"/>
      <c r="H28" s="32"/>
      <c r="I28" s="61"/>
      <c r="J28" s="34"/>
      <c r="K28" s="32"/>
      <c r="L28" s="32"/>
      <c r="M28" s="64"/>
      <c r="N28" s="61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</row>
    <row r="29" spans="1:46" x14ac:dyDescent="0.2">
      <c r="M29" s="36"/>
      <c r="N29" s="61"/>
      <c r="O29" s="32"/>
    </row>
    <row r="30" spans="1:46" x14ac:dyDescent="0.2">
      <c r="M30" s="36"/>
      <c r="N30" s="66"/>
      <c r="O30" s="32"/>
    </row>
    <row r="31" spans="1:46" x14ac:dyDescent="0.2">
      <c r="C31" s="6"/>
      <c r="D31" s="6"/>
    </row>
  </sheetData>
  <pageMargins left="0.39370078740157483" right="0.39370078740157483" top="0.74803149606299213" bottom="0.74803149606299213" header="0.31496062992125984" footer="0.31496062992125984"/>
  <pageSetup paperSize="9" orientation="landscape" r:id="rId1"/>
  <headerFooter>
    <oddFooter>&amp;L&amp;A
Printed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1"/>
  <sheetViews>
    <sheetView topLeftCell="F16" zoomScale="80" zoomScaleNormal="80" workbookViewId="0">
      <selection activeCell="L41" sqref="L41"/>
    </sheetView>
  </sheetViews>
  <sheetFormatPr defaultRowHeight="12.75" x14ac:dyDescent="0.2"/>
  <cols>
    <col min="1" max="1" width="3" customWidth="1"/>
    <col min="2" max="2" width="6.140625" customWidth="1"/>
    <col min="3" max="3" width="31.140625" customWidth="1"/>
    <col min="4" max="4" width="8.140625" customWidth="1"/>
    <col min="5" max="5" width="14.42578125" customWidth="1"/>
    <col min="6" max="6" width="12" style="2" customWidth="1"/>
    <col min="7" max="7" width="10.28515625" customWidth="1"/>
    <col min="8" max="8" width="22.7109375" customWidth="1"/>
    <col min="9" max="9" width="12.5703125" style="65" customWidth="1"/>
    <col min="10" max="10" width="16.7109375" style="2" customWidth="1"/>
    <col min="11" max="11" width="11" customWidth="1"/>
    <col min="12" max="12" width="11.5703125" customWidth="1"/>
    <col min="13" max="13" width="25.7109375" style="4" customWidth="1"/>
    <col min="14" max="14" width="9.140625" style="65"/>
    <col min="16" max="16" width="4.5703125" customWidth="1"/>
    <col min="17" max="17" width="5.28515625" customWidth="1"/>
    <col min="18" max="18" width="5" customWidth="1"/>
    <col min="19" max="19" width="8.42578125" customWidth="1"/>
    <col min="21" max="21" width="17.5703125" customWidth="1"/>
    <col min="22" max="22" width="12.5703125" customWidth="1"/>
    <col min="24" max="24" width="9.7109375" customWidth="1"/>
    <col min="25" max="25" width="11.140625" customWidth="1"/>
    <col min="26" max="26" width="11.5703125" customWidth="1"/>
    <col min="27" max="27" width="17" customWidth="1"/>
    <col min="28" max="28" width="72.42578125" customWidth="1"/>
  </cols>
  <sheetData>
    <row r="1" spans="1:28" ht="18" x14ac:dyDescent="0.25">
      <c r="A1" s="1" t="s">
        <v>0</v>
      </c>
      <c r="I1" s="3"/>
      <c r="N1" s="3"/>
    </row>
    <row r="2" spans="1:28" ht="15" x14ac:dyDescent="0.25">
      <c r="A2" s="5" t="s">
        <v>1</v>
      </c>
      <c r="I2" s="3"/>
      <c r="N2" s="3"/>
    </row>
    <row r="3" spans="1:28" s="6" customFormat="1" x14ac:dyDescent="0.2">
      <c r="C3" s="7"/>
      <c r="D3" s="7"/>
      <c r="E3" s="7"/>
      <c r="F3" s="8"/>
      <c r="G3" s="7"/>
      <c r="H3" s="7"/>
      <c r="I3" s="7"/>
      <c r="J3" s="8"/>
      <c r="K3" s="7"/>
      <c r="L3" s="7"/>
      <c r="M3" s="9"/>
      <c r="N3" s="7"/>
      <c r="O3" s="7"/>
      <c r="P3" s="10" t="s">
        <v>2</v>
      </c>
      <c r="Q3" s="10"/>
      <c r="R3" s="10"/>
      <c r="S3" s="10"/>
      <c r="T3" s="10"/>
      <c r="U3" s="10"/>
      <c r="V3" s="11" t="s">
        <v>3</v>
      </c>
      <c r="W3" s="12"/>
      <c r="X3" s="12"/>
      <c r="Y3" s="12"/>
      <c r="Z3" s="12"/>
      <c r="AA3" s="12"/>
      <c r="AB3" s="10"/>
    </row>
    <row r="4" spans="1:28" s="13" customFormat="1" ht="38.25" x14ac:dyDescent="0.2">
      <c r="A4" s="13" t="s">
        <v>4</v>
      </c>
      <c r="B4" s="13" t="s">
        <v>5</v>
      </c>
      <c r="C4" s="14" t="s">
        <v>6</v>
      </c>
      <c r="D4" s="15" t="s">
        <v>7</v>
      </c>
      <c r="E4" s="14" t="s">
        <v>8</v>
      </c>
      <c r="F4" s="16" t="s">
        <v>9</v>
      </c>
      <c r="G4" s="15" t="s">
        <v>10</v>
      </c>
      <c r="H4" s="17" t="s">
        <v>9</v>
      </c>
      <c r="I4" s="15" t="s">
        <v>11</v>
      </c>
      <c r="J4" s="14" t="s">
        <v>9</v>
      </c>
      <c r="K4" s="18" t="s">
        <v>12</v>
      </c>
      <c r="L4" s="17" t="s">
        <v>9</v>
      </c>
      <c r="M4" s="19" t="s">
        <v>13</v>
      </c>
      <c r="N4" s="15" t="s">
        <v>14</v>
      </c>
      <c r="O4" s="17" t="s">
        <v>9</v>
      </c>
      <c r="P4" s="20" t="s">
        <v>15</v>
      </c>
      <c r="Q4" s="20" t="s">
        <v>16</v>
      </c>
      <c r="R4" s="20" t="s">
        <v>17</v>
      </c>
      <c r="S4" s="20" t="s">
        <v>18</v>
      </c>
      <c r="T4" s="15" t="s">
        <v>19</v>
      </c>
      <c r="U4" s="15" t="s">
        <v>20</v>
      </c>
      <c r="V4" s="21" t="s">
        <v>15</v>
      </c>
      <c r="W4" s="21" t="s">
        <v>16</v>
      </c>
      <c r="X4" s="21" t="s">
        <v>17</v>
      </c>
      <c r="Y4" s="21" t="s">
        <v>18</v>
      </c>
      <c r="Z4" s="22" t="s">
        <v>19</v>
      </c>
      <c r="AA4" s="22" t="s">
        <v>20</v>
      </c>
      <c r="AB4" s="20" t="s">
        <v>21</v>
      </c>
    </row>
    <row r="5" spans="1:28" s="23" customFormat="1" ht="25.5" x14ac:dyDescent="0.2">
      <c r="A5" s="23" t="s">
        <v>22</v>
      </c>
      <c r="C5" s="14" t="s">
        <v>23</v>
      </c>
      <c r="D5" s="20" t="s">
        <v>24</v>
      </c>
      <c r="F5" s="24"/>
      <c r="G5" s="25"/>
      <c r="H5" s="26"/>
      <c r="I5" s="27"/>
      <c r="J5" s="28"/>
      <c r="K5" s="29"/>
      <c r="L5" s="26"/>
      <c r="M5" s="30"/>
      <c r="N5" s="27"/>
      <c r="O5" s="26"/>
      <c r="P5" s="25"/>
      <c r="Q5" s="25"/>
      <c r="R5" s="25"/>
      <c r="S5" s="25"/>
      <c r="T5" s="25"/>
      <c r="U5" s="25"/>
      <c r="V5" s="31"/>
      <c r="W5" s="31"/>
      <c r="X5" s="31"/>
      <c r="Y5" s="31"/>
      <c r="Z5" s="31"/>
      <c r="AA5" s="31"/>
      <c r="AB5" s="25"/>
    </row>
    <row r="6" spans="1:28" ht="25.5" x14ac:dyDescent="0.2">
      <c r="B6" s="32" t="s">
        <v>25</v>
      </c>
      <c r="C6" s="33" t="s">
        <v>26</v>
      </c>
      <c r="D6" s="20" t="s">
        <v>27</v>
      </c>
      <c r="F6" s="34"/>
      <c r="G6" s="25"/>
      <c r="H6" s="32"/>
      <c r="I6" s="27"/>
      <c r="K6" s="35"/>
      <c r="L6" s="32"/>
      <c r="M6" s="36"/>
      <c r="N6" s="27"/>
      <c r="O6" s="32"/>
      <c r="P6" s="25"/>
      <c r="Q6" s="25"/>
      <c r="R6" s="25"/>
      <c r="S6" s="25"/>
      <c r="T6" s="25"/>
      <c r="U6" s="25"/>
      <c r="V6" s="37">
        <f t="shared" ref="V6:AA6" si="0">SUM(V7:V10)</f>
        <v>0</v>
      </c>
      <c r="W6" s="37">
        <f t="shared" si="0"/>
        <v>0</v>
      </c>
      <c r="X6" s="37">
        <f t="shared" si="0"/>
        <v>0</v>
      </c>
      <c r="Y6" s="37">
        <f t="shared" si="0"/>
        <v>0</v>
      </c>
      <c r="Z6" s="37">
        <f t="shared" si="0"/>
        <v>0</v>
      </c>
      <c r="AA6" s="37">
        <f t="shared" si="0"/>
        <v>0</v>
      </c>
      <c r="AB6" s="25"/>
    </row>
    <row r="7" spans="1:28" ht="25.5" x14ac:dyDescent="0.2">
      <c r="A7" s="32"/>
      <c r="C7" s="2"/>
      <c r="D7" s="25" t="s">
        <v>27</v>
      </c>
      <c r="E7" s="38" t="s">
        <v>28</v>
      </c>
      <c r="F7" s="34" t="s">
        <v>29</v>
      </c>
      <c r="G7" s="25">
        <v>5</v>
      </c>
      <c r="H7" s="32" t="s">
        <v>29</v>
      </c>
      <c r="I7" s="39"/>
      <c r="J7" s="40" t="s">
        <v>30</v>
      </c>
      <c r="K7" s="41">
        <f>G7*I7/1000</f>
        <v>0</v>
      </c>
      <c r="L7" s="32" t="s">
        <v>31</v>
      </c>
      <c r="M7" s="42" t="s">
        <v>32</v>
      </c>
      <c r="N7" s="43"/>
      <c r="O7" s="32" t="s">
        <v>31</v>
      </c>
      <c r="P7" s="44">
        <v>1</v>
      </c>
      <c r="Q7" s="44"/>
      <c r="R7" s="44"/>
      <c r="S7" s="44"/>
      <c r="T7" s="44"/>
      <c r="U7" s="44"/>
      <c r="V7" s="45">
        <f t="shared" ref="V7:AA10" si="1">$N7*P7</f>
        <v>0</v>
      </c>
      <c r="W7" s="45">
        <f t="shared" si="1"/>
        <v>0</v>
      </c>
      <c r="X7" s="45">
        <f t="shared" si="1"/>
        <v>0</v>
      </c>
      <c r="Y7" s="45">
        <f t="shared" si="1"/>
        <v>0</v>
      </c>
      <c r="Z7" s="45">
        <f t="shared" si="1"/>
        <v>0</v>
      </c>
      <c r="AA7" s="45">
        <f t="shared" si="1"/>
        <v>0</v>
      </c>
      <c r="AB7" s="25"/>
    </row>
    <row r="8" spans="1:28" ht="25.5" x14ac:dyDescent="0.2">
      <c r="A8" s="32"/>
      <c r="B8" s="32"/>
      <c r="C8" s="2"/>
      <c r="D8" s="25"/>
      <c r="E8" s="38"/>
      <c r="F8" s="34"/>
      <c r="G8" s="25"/>
      <c r="H8" s="32"/>
      <c r="I8" s="27"/>
      <c r="J8" s="2">
        <v>2300000</v>
      </c>
      <c r="K8" s="41"/>
      <c r="L8" s="32"/>
      <c r="M8" s="42" t="s">
        <v>33</v>
      </c>
      <c r="N8" s="43"/>
      <c r="O8" s="32" t="s">
        <v>31</v>
      </c>
      <c r="P8" s="44">
        <v>0.9</v>
      </c>
      <c r="Q8" s="44"/>
      <c r="R8" s="44"/>
      <c r="S8" s="44"/>
      <c r="T8" s="44"/>
      <c r="U8" s="44">
        <v>0.1</v>
      </c>
      <c r="V8" s="45">
        <f t="shared" si="1"/>
        <v>0</v>
      </c>
      <c r="W8" s="45">
        <f t="shared" si="1"/>
        <v>0</v>
      </c>
      <c r="X8" s="45">
        <f t="shared" si="1"/>
        <v>0</v>
      </c>
      <c r="Y8" s="45">
        <f t="shared" si="1"/>
        <v>0</v>
      </c>
      <c r="Z8" s="45">
        <f t="shared" si="1"/>
        <v>0</v>
      </c>
      <c r="AA8" s="45">
        <f t="shared" si="1"/>
        <v>0</v>
      </c>
      <c r="AB8" s="25"/>
    </row>
    <row r="9" spans="1:28" ht="63.75" x14ac:dyDescent="0.2">
      <c r="A9" s="32"/>
      <c r="B9" s="32"/>
      <c r="C9" s="2"/>
      <c r="D9" s="25"/>
      <c r="E9" s="38"/>
      <c r="F9" s="34"/>
      <c r="G9" s="25"/>
      <c r="H9" s="32"/>
      <c r="I9" s="27"/>
      <c r="J9" s="2">
        <v>3400000</v>
      </c>
      <c r="K9" s="41"/>
      <c r="L9" s="32"/>
      <c r="M9" s="42" t="s">
        <v>34</v>
      </c>
      <c r="N9" s="43"/>
      <c r="O9" s="32" t="s">
        <v>31</v>
      </c>
      <c r="P9" s="44">
        <v>0.5</v>
      </c>
      <c r="Q9" s="44"/>
      <c r="R9" s="44"/>
      <c r="S9" s="44"/>
      <c r="T9" s="44"/>
      <c r="U9" s="44">
        <v>0.5</v>
      </c>
      <c r="V9" s="45">
        <f t="shared" si="1"/>
        <v>0</v>
      </c>
      <c r="W9" s="45">
        <f t="shared" si="1"/>
        <v>0</v>
      </c>
      <c r="X9" s="45">
        <f t="shared" si="1"/>
        <v>0</v>
      </c>
      <c r="Y9" s="45">
        <f t="shared" si="1"/>
        <v>0</v>
      </c>
      <c r="Z9" s="45">
        <f t="shared" si="1"/>
        <v>0</v>
      </c>
      <c r="AA9" s="45">
        <f t="shared" si="1"/>
        <v>0</v>
      </c>
      <c r="AB9" s="25"/>
    </row>
    <row r="10" spans="1:28" ht="25.5" x14ac:dyDescent="0.2">
      <c r="A10" s="32"/>
      <c r="B10" s="32"/>
      <c r="C10" s="2"/>
      <c r="D10" s="25"/>
      <c r="E10" s="38"/>
      <c r="F10" s="34"/>
      <c r="G10" s="25"/>
      <c r="H10" s="32"/>
      <c r="I10" s="27"/>
      <c r="J10" s="2">
        <v>1700000</v>
      </c>
      <c r="K10" s="41"/>
      <c r="L10" s="32"/>
      <c r="M10" s="42" t="s">
        <v>35</v>
      </c>
      <c r="N10" s="43"/>
      <c r="O10" s="32" t="s">
        <v>31</v>
      </c>
      <c r="P10" s="44">
        <v>0.1</v>
      </c>
      <c r="Q10" s="44"/>
      <c r="R10" s="44"/>
      <c r="S10" s="44"/>
      <c r="T10" s="44"/>
      <c r="U10" s="44">
        <v>0.9</v>
      </c>
      <c r="V10" s="45">
        <f t="shared" si="1"/>
        <v>0</v>
      </c>
      <c r="W10" s="45">
        <f t="shared" si="1"/>
        <v>0</v>
      </c>
      <c r="X10" s="45">
        <f t="shared" si="1"/>
        <v>0</v>
      </c>
      <c r="Y10" s="45">
        <f t="shared" si="1"/>
        <v>0</v>
      </c>
      <c r="Z10" s="45">
        <f t="shared" si="1"/>
        <v>0</v>
      </c>
      <c r="AA10" s="45">
        <f t="shared" si="1"/>
        <v>0</v>
      </c>
      <c r="AB10" s="25"/>
    </row>
    <row r="11" spans="1:28" s="54" customFormat="1" x14ac:dyDescent="0.2">
      <c r="A11" s="46"/>
      <c r="B11" s="46"/>
      <c r="C11" s="47"/>
      <c r="D11" s="20"/>
      <c r="E11" s="48"/>
      <c r="F11" s="49"/>
      <c r="G11" s="25"/>
      <c r="H11" s="46"/>
      <c r="I11" s="27"/>
      <c r="J11" s="50"/>
      <c r="K11" s="41"/>
      <c r="L11" s="46"/>
      <c r="M11" s="51"/>
      <c r="N11" s="43"/>
      <c r="O11" s="46"/>
      <c r="P11" s="52"/>
      <c r="Q11" s="52"/>
      <c r="R11" s="53"/>
      <c r="S11" s="53"/>
      <c r="T11" s="52"/>
      <c r="U11" s="52"/>
      <c r="V11" s="45"/>
      <c r="W11" s="45"/>
      <c r="X11" s="45"/>
      <c r="Y11" s="45"/>
      <c r="Z11" s="45"/>
      <c r="AA11" s="45"/>
      <c r="AB11" s="25"/>
    </row>
    <row r="12" spans="1:28" x14ac:dyDescent="0.2">
      <c r="B12" s="32" t="s">
        <v>36</v>
      </c>
      <c r="C12" s="33" t="s">
        <v>37</v>
      </c>
      <c r="D12" s="20" t="s">
        <v>24</v>
      </c>
      <c r="F12" s="34"/>
      <c r="G12" s="25"/>
      <c r="H12" s="32"/>
      <c r="I12" s="27"/>
      <c r="K12" s="35"/>
      <c r="L12" s="32"/>
      <c r="M12" s="36"/>
      <c r="N12" s="43"/>
      <c r="O12" s="32"/>
      <c r="P12" s="25"/>
      <c r="Q12" s="25"/>
      <c r="R12" s="25"/>
      <c r="S12" s="25"/>
      <c r="T12" s="25"/>
      <c r="U12" s="25"/>
      <c r="V12" s="37">
        <f t="shared" ref="V12:AA12" si="2">SUM(V13:V16)</f>
        <v>0.14458636000000002</v>
      </c>
      <c r="W12" s="37">
        <f t="shared" si="2"/>
        <v>0</v>
      </c>
      <c r="X12" s="37">
        <f t="shared" si="2"/>
        <v>0</v>
      </c>
      <c r="Y12" s="37">
        <f t="shared" si="2"/>
        <v>0</v>
      </c>
      <c r="Z12" s="37">
        <f t="shared" si="2"/>
        <v>0</v>
      </c>
      <c r="AA12" s="37">
        <f t="shared" si="2"/>
        <v>0</v>
      </c>
      <c r="AB12" s="25"/>
    </row>
    <row r="13" spans="1:28" ht="69" customHeight="1" x14ac:dyDescent="0.2">
      <c r="A13" s="32"/>
      <c r="C13" s="2"/>
      <c r="D13" s="25" t="s">
        <v>24</v>
      </c>
      <c r="E13" s="55" t="s">
        <v>38</v>
      </c>
      <c r="F13" s="34" t="s">
        <v>29</v>
      </c>
      <c r="G13" s="25">
        <v>0.02</v>
      </c>
      <c r="H13" s="32" t="s">
        <v>29</v>
      </c>
      <c r="I13" s="67">
        <v>7229.3180000000002</v>
      </c>
      <c r="J13" s="40" t="s">
        <v>30</v>
      </c>
      <c r="K13" s="70">
        <f>G13*I13/1000</f>
        <v>0.14458636000000002</v>
      </c>
      <c r="L13" s="32" t="s">
        <v>31</v>
      </c>
      <c r="M13" s="42" t="s">
        <v>32</v>
      </c>
      <c r="N13" s="43">
        <f>K13</f>
        <v>0.14458636000000002</v>
      </c>
      <c r="O13" s="32" t="s">
        <v>31</v>
      </c>
      <c r="P13" s="44">
        <v>1</v>
      </c>
      <c r="Q13" s="44"/>
      <c r="R13" s="44"/>
      <c r="S13" s="44"/>
      <c r="T13" s="44"/>
      <c r="U13" s="44"/>
      <c r="V13" s="45">
        <f t="shared" ref="V13:AA16" si="3">$N13*P13</f>
        <v>0.14458636000000002</v>
      </c>
      <c r="W13" s="45">
        <f t="shared" si="3"/>
        <v>0</v>
      </c>
      <c r="X13" s="45">
        <f t="shared" si="3"/>
        <v>0</v>
      </c>
      <c r="Y13" s="45">
        <f t="shared" si="3"/>
        <v>0</v>
      </c>
      <c r="Z13" s="45">
        <f t="shared" si="3"/>
        <v>0</v>
      </c>
      <c r="AA13" s="45">
        <f t="shared" si="3"/>
        <v>0</v>
      </c>
      <c r="AB13" s="56" t="s">
        <v>39</v>
      </c>
    </row>
    <row r="14" spans="1:28" ht="25.5" x14ac:dyDescent="0.2">
      <c r="A14" s="32"/>
      <c r="B14" s="32"/>
      <c r="C14" s="2"/>
      <c r="D14" s="25"/>
      <c r="E14" s="38"/>
      <c r="F14" s="34"/>
      <c r="G14" s="25"/>
      <c r="H14" s="32"/>
      <c r="I14" s="27"/>
      <c r="K14" s="41"/>
      <c r="L14" s="32"/>
      <c r="M14" s="42" t="s">
        <v>33</v>
      </c>
      <c r="N14" s="43"/>
      <c r="O14" s="32" t="s">
        <v>31</v>
      </c>
      <c r="P14" s="44">
        <v>0.9</v>
      </c>
      <c r="Q14" s="44"/>
      <c r="R14" s="44"/>
      <c r="S14" s="44"/>
      <c r="T14" s="44"/>
      <c r="U14" s="44">
        <v>0.1</v>
      </c>
      <c r="V14" s="45">
        <f t="shared" si="3"/>
        <v>0</v>
      </c>
      <c r="W14" s="45">
        <f t="shared" si="3"/>
        <v>0</v>
      </c>
      <c r="X14" s="45">
        <f t="shared" si="3"/>
        <v>0</v>
      </c>
      <c r="Y14" s="45">
        <f t="shared" si="3"/>
        <v>0</v>
      </c>
      <c r="Z14" s="45">
        <f t="shared" si="3"/>
        <v>0</v>
      </c>
      <c r="AA14" s="45">
        <f t="shared" si="3"/>
        <v>0</v>
      </c>
      <c r="AB14" s="25"/>
    </row>
    <row r="15" spans="1:28" ht="63.75" x14ac:dyDescent="0.2">
      <c r="A15" s="32"/>
      <c r="B15" s="32"/>
      <c r="C15" s="2"/>
      <c r="D15" s="25"/>
      <c r="E15" s="38"/>
      <c r="F15" s="34"/>
      <c r="G15" s="25"/>
      <c r="H15" s="32"/>
      <c r="I15" s="27"/>
      <c r="K15" s="41"/>
      <c r="L15" s="32"/>
      <c r="M15" s="42" t="s">
        <v>34</v>
      </c>
      <c r="N15" s="43"/>
      <c r="O15" s="32" t="s">
        <v>31</v>
      </c>
      <c r="P15" s="44">
        <v>0.5</v>
      </c>
      <c r="Q15" s="44"/>
      <c r="R15" s="44"/>
      <c r="S15" s="44"/>
      <c r="T15" s="44"/>
      <c r="U15" s="44">
        <v>0.5</v>
      </c>
      <c r="V15" s="45">
        <f t="shared" si="3"/>
        <v>0</v>
      </c>
      <c r="W15" s="45">
        <f t="shared" si="3"/>
        <v>0</v>
      </c>
      <c r="X15" s="45">
        <f t="shared" si="3"/>
        <v>0</v>
      </c>
      <c r="Y15" s="45">
        <f t="shared" si="3"/>
        <v>0</v>
      </c>
      <c r="Z15" s="45">
        <f t="shared" si="3"/>
        <v>0</v>
      </c>
      <c r="AA15" s="45">
        <f t="shared" si="3"/>
        <v>0</v>
      </c>
      <c r="AB15" s="25"/>
    </row>
    <row r="16" spans="1:28" ht="25.5" x14ac:dyDescent="0.2">
      <c r="A16" s="32"/>
      <c r="B16" s="32"/>
      <c r="C16" s="2"/>
      <c r="D16" s="25"/>
      <c r="E16" s="38"/>
      <c r="F16" s="34"/>
      <c r="G16" s="25"/>
      <c r="H16" s="32"/>
      <c r="I16" s="27"/>
      <c r="K16" s="41"/>
      <c r="L16" s="32"/>
      <c r="M16" s="42" t="s">
        <v>35</v>
      </c>
      <c r="N16" s="43"/>
      <c r="O16" s="32" t="s">
        <v>31</v>
      </c>
      <c r="P16" s="44">
        <v>0.1</v>
      </c>
      <c r="Q16" s="44"/>
      <c r="R16" s="44"/>
      <c r="S16" s="44"/>
      <c r="T16" s="44"/>
      <c r="U16" s="44">
        <v>0.9</v>
      </c>
      <c r="V16" s="45">
        <f t="shared" si="3"/>
        <v>0</v>
      </c>
      <c r="W16" s="45">
        <f t="shared" si="3"/>
        <v>0</v>
      </c>
      <c r="X16" s="45">
        <f t="shared" si="3"/>
        <v>0</v>
      </c>
      <c r="Y16" s="45">
        <f t="shared" si="3"/>
        <v>0</v>
      </c>
      <c r="Z16" s="45">
        <f t="shared" si="3"/>
        <v>0</v>
      </c>
      <c r="AA16" s="45">
        <f t="shared" si="3"/>
        <v>0</v>
      </c>
      <c r="AB16" s="25"/>
    </row>
    <row r="17" spans="1:46" s="54" customFormat="1" x14ac:dyDescent="0.2">
      <c r="A17" s="46"/>
      <c r="B17" s="46"/>
      <c r="C17" s="50"/>
      <c r="D17" s="25"/>
      <c r="E17" s="48"/>
      <c r="F17" s="49"/>
      <c r="G17" s="25"/>
      <c r="H17" s="46"/>
      <c r="I17" s="27"/>
      <c r="J17" s="50"/>
      <c r="K17" s="41"/>
      <c r="L17" s="46"/>
      <c r="M17" s="51"/>
      <c r="N17" s="43"/>
      <c r="O17" s="46"/>
      <c r="P17" s="52"/>
      <c r="Q17" s="52"/>
      <c r="R17" s="53"/>
      <c r="S17" s="53"/>
      <c r="T17" s="52"/>
      <c r="U17" s="25"/>
      <c r="V17" s="45"/>
      <c r="W17" s="45"/>
      <c r="X17" s="45"/>
      <c r="Y17" s="45"/>
      <c r="Z17" s="45"/>
      <c r="AA17" s="45"/>
      <c r="AB17" s="25"/>
    </row>
    <row r="18" spans="1:46" x14ac:dyDescent="0.2">
      <c r="B18" s="32" t="s">
        <v>40</v>
      </c>
      <c r="C18" s="33" t="s">
        <v>41</v>
      </c>
      <c r="D18" s="20" t="s">
        <v>24</v>
      </c>
      <c r="F18" s="34"/>
      <c r="G18" s="25"/>
      <c r="H18" s="32"/>
      <c r="I18" s="27"/>
      <c r="K18" s="35"/>
      <c r="L18" s="32"/>
      <c r="M18" s="36"/>
      <c r="N18" s="43"/>
      <c r="O18" s="32"/>
      <c r="P18" s="25"/>
      <c r="Q18" s="25"/>
      <c r="R18" s="25"/>
      <c r="S18" s="25"/>
      <c r="T18" s="25"/>
      <c r="U18" s="25"/>
      <c r="V18" s="37">
        <f t="shared" ref="V18:AA18" si="4">SUM(V19:V22)</f>
        <v>5.3329599999999999</v>
      </c>
      <c r="W18" s="37">
        <f t="shared" si="4"/>
        <v>0</v>
      </c>
      <c r="X18" s="37">
        <f t="shared" si="4"/>
        <v>0</v>
      </c>
      <c r="Y18" s="37">
        <f t="shared" si="4"/>
        <v>0</v>
      </c>
      <c r="Z18" s="37">
        <f t="shared" si="4"/>
        <v>0</v>
      </c>
      <c r="AA18" s="37">
        <f t="shared" si="4"/>
        <v>0</v>
      </c>
      <c r="AB18" s="25"/>
    </row>
    <row r="19" spans="1:46" ht="72" customHeight="1" x14ac:dyDescent="0.25">
      <c r="A19" s="32"/>
      <c r="C19" s="2"/>
      <c r="D19" s="25" t="s">
        <v>24</v>
      </c>
      <c r="E19" s="38" t="s">
        <v>38</v>
      </c>
      <c r="F19" s="34" t="s">
        <v>29</v>
      </c>
      <c r="G19" s="25">
        <v>8</v>
      </c>
      <c r="H19" s="32" t="s">
        <v>29</v>
      </c>
      <c r="I19" s="71">
        <v>666.62</v>
      </c>
      <c r="J19" s="40" t="s">
        <v>30</v>
      </c>
      <c r="K19" s="68">
        <f>G19*I19/1000</f>
        <v>5.3329599999999999</v>
      </c>
      <c r="L19" s="32" t="s">
        <v>31</v>
      </c>
      <c r="M19" s="42" t="s">
        <v>32</v>
      </c>
      <c r="N19" s="43">
        <f>K19</f>
        <v>5.3329599999999999</v>
      </c>
      <c r="O19" s="32" t="s">
        <v>31</v>
      </c>
      <c r="P19" s="44">
        <v>1</v>
      </c>
      <c r="Q19" s="44"/>
      <c r="R19" s="44"/>
      <c r="S19" s="44"/>
      <c r="T19" s="44"/>
      <c r="U19" s="44"/>
      <c r="V19" s="45">
        <f t="shared" ref="V19:AA22" si="5">$N19*P19</f>
        <v>5.3329599999999999</v>
      </c>
      <c r="W19" s="45">
        <f t="shared" si="5"/>
        <v>0</v>
      </c>
      <c r="X19" s="45">
        <f t="shared" si="5"/>
        <v>0</v>
      </c>
      <c r="Y19" s="45">
        <f t="shared" si="5"/>
        <v>0</v>
      </c>
      <c r="Z19" s="45">
        <f t="shared" si="5"/>
        <v>0</v>
      </c>
      <c r="AA19" s="45">
        <f t="shared" si="5"/>
        <v>0</v>
      </c>
      <c r="AB19" s="57" t="s">
        <v>42</v>
      </c>
    </row>
    <row r="20" spans="1:46" ht="25.5" x14ac:dyDescent="0.2">
      <c r="A20" s="32"/>
      <c r="B20" s="32"/>
      <c r="C20" s="2"/>
      <c r="D20" s="25"/>
      <c r="E20" s="38"/>
      <c r="F20" s="34"/>
      <c r="G20" s="25"/>
      <c r="H20" s="32"/>
      <c r="I20" s="27"/>
      <c r="K20" s="41"/>
      <c r="L20" s="32"/>
      <c r="M20" s="42" t="s">
        <v>33</v>
      </c>
      <c r="N20" s="43"/>
      <c r="O20" s="32" t="s">
        <v>31</v>
      </c>
      <c r="P20" s="44">
        <v>0.9</v>
      </c>
      <c r="Q20" s="44"/>
      <c r="R20" s="44"/>
      <c r="S20" s="44"/>
      <c r="T20" s="44"/>
      <c r="U20" s="44">
        <v>0.1</v>
      </c>
      <c r="V20" s="45">
        <f t="shared" si="5"/>
        <v>0</v>
      </c>
      <c r="W20" s="45">
        <f t="shared" si="5"/>
        <v>0</v>
      </c>
      <c r="X20" s="45">
        <f t="shared" si="5"/>
        <v>0</v>
      </c>
      <c r="Y20" s="45">
        <f t="shared" si="5"/>
        <v>0</v>
      </c>
      <c r="Z20" s="45">
        <f t="shared" si="5"/>
        <v>0</v>
      </c>
      <c r="AA20" s="45">
        <f t="shared" si="5"/>
        <v>0</v>
      </c>
      <c r="AB20" s="25"/>
    </row>
    <row r="21" spans="1:46" ht="63.75" x14ac:dyDescent="0.2">
      <c r="A21" s="32"/>
      <c r="B21" s="32"/>
      <c r="C21" s="2"/>
      <c r="D21" s="25"/>
      <c r="E21" s="38"/>
      <c r="F21" s="34"/>
      <c r="G21" s="25"/>
      <c r="H21" s="32"/>
      <c r="I21" s="27"/>
      <c r="K21" s="41"/>
      <c r="L21" s="32"/>
      <c r="M21" s="42" t="s">
        <v>34</v>
      </c>
      <c r="N21" s="43"/>
      <c r="O21" s="32" t="s">
        <v>31</v>
      </c>
      <c r="P21" s="44">
        <v>0.5</v>
      </c>
      <c r="Q21" s="44"/>
      <c r="R21" s="44"/>
      <c r="S21" s="44"/>
      <c r="T21" s="44"/>
      <c r="U21" s="44">
        <v>0.5</v>
      </c>
      <c r="V21" s="45">
        <f t="shared" si="5"/>
        <v>0</v>
      </c>
      <c r="W21" s="45">
        <f t="shared" si="5"/>
        <v>0</v>
      </c>
      <c r="X21" s="45">
        <f t="shared" si="5"/>
        <v>0</v>
      </c>
      <c r="Y21" s="45">
        <f t="shared" si="5"/>
        <v>0</v>
      </c>
      <c r="Z21" s="45">
        <f t="shared" si="5"/>
        <v>0</v>
      </c>
      <c r="AA21" s="45">
        <f t="shared" si="5"/>
        <v>0</v>
      </c>
      <c r="AB21" s="25"/>
    </row>
    <row r="22" spans="1:46" ht="25.5" x14ac:dyDescent="0.2">
      <c r="A22" s="32"/>
      <c r="B22" s="32"/>
      <c r="C22" s="2"/>
      <c r="D22" s="25"/>
      <c r="E22" s="38"/>
      <c r="F22" s="34"/>
      <c r="G22" s="25"/>
      <c r="H22" s="32"/>
      <c r="I22" s="27"/>
      <c r="K22" s="41"/>
      <c r="L22" s="32"/>
      <c r="M22" s="42" t="s">
        <v>35</v>
      </c>
      <c r="N22" s="43"/>
      <c r="O22" s="32" t="s">
        <v>31</v>
      </c>
      <c r="P22" s="44">
        <v>0.1</v>
      </c>
      <c r="Q22" s="44"/>
      <c r="R22" s="44"/>
      <c r="S22" s="44"/>
      <c r="T22" s="44"/>
      <c r="U22" s="44">
        <v>0.9</v>
      </c>
      <c r="V22" s="45">
        <f t="shared" si="5"/>
        <v>0</v>
      </c>
      <c r="W22" s="45">
        <f t="shared" si="5"/>
        <v>0</v>
      </c>
      <c r="X22" s="45">
        <f t="shared" si="5"/>
        <v>0</v>
      </c>
      <c r="Y22" s="45">
        <f t="shared" si="5"/>
        <v>0</v>
      </c>
      <c r="Z22" s="45">
        <f t="shared" si="5"/>
        <v>0</v>
      </c>
      <c r="AA22" s="45">
        <f t="shared" si="5"/>
        <v>0</v>
      </c>
      <c r="AB22" s="25"/>
    </row>
    <row r="23" spans="1:46" s="54" customFormat="1" x14ac:dyDescent="0.2">
      <c r="A23" s="46"/>
      <c r="B23" s="46"/>
      <c r="C23" s="47"/>
      <c r="D23" s="25"/>
      <c r="E23" s="48"/>
      <c r="F23" s="49"/>
      <c r="G23" s="25"/>
      <c r="H23" s="46"/>
      <c r="I23" s="27"/>
      <c r="J23" s="50"/>
      <c r="K23" s="41"/>
      <c r="L23" s="46"/>
      <c r="M23" s="51"/>
      <c r="N23" s="43"/>
      <c r="O23" s="46"/>
      <c r="P23" s="52"/>
      <c r="Q23" s="52"/>
      <c r="R23" s="53"/>
      <c r="S23" s="53"/>
      <c r="T23" s="52"/>
      <c r="U23" s="25"/>
      <c r="V23" s="45"/>
      <c r="W23" s="45"/>
      <c r="X23" s="45"/>
      <c r="Y23" s="45"/>
      <c r="Z23" s="45"/>
      <c r="AA23" s="45"/>
      <c r="AB23" s="25"/>
    </row>
    <row r="24" spans="1:46" x14ac:dyDescent="0.2">
      <c r="A24" s="32"/>
      <c r="B24" s="32" t="s">
        <v>43</v>
      </c>
      <c r="C24" s="33" t="s">
        <v>44</v>
      </c>
      <c r="D24" s="25" t="s">
        <v>27</v>
      </c>
      <c r="E24" t="s">
        <v>45</v>
      </c>
      <c r="F24" s="34" t="s">
        <v>45</v>
      </c>
      <c r="G24" s="25">
        <v>2</v>
      </c>
      <c r="H24" s="32" t="s">
        <v>46</v>
      </c>
      <c r="I24" s="27"/>
      <c r="J24" s="34" t="s">
        <v>45</v>
      </c>
      <c r="K24" s="41">
        <f>G24*I24/1000</f>
        <v>0</v>
      </c>
      <c r="L24" s="32" t="s">
        <v>31</v>
      </c>
      <c r="M24" s="42"/>
      <c r="N24" s="43">
        <f>K24</f>
        <v>0</v>
      </c>
      <c r="O24" s="32" t="s">
        <v>31</v>
      </c>
      <c r="P24" s="44">
        <v>0.9</v>
      </c>
      <c r="Q24" s="44"/>
      <c r="R24" s="44"/>
      <c r="S24" s="44"/>
      <c r="T24" s="44"/>
      <c r="U24" s="44">
        <v>0.1</v>
      </c>
      <c r="V24" s="37">
        <f t="shared" ref="V24:AA24" si="6">$N24*P24</f>
        <v>0</v>
      </c>
      <c r="W24" s="37">
        <f t="shared" si="6"/>
        <v>0</v>
      </c>
      <c r="X24" s="37">
        <f t="shared" si="6"/>
        <v>0</v>
      </c>
      <c r="Y24" s="37">
        <f t="shared" si="6"/>
        <v>0</v>
      </c>
      <c r="Z24" s="37">
        <f t="shared" si="6"/>
        <v>0</v>
      </c>
      <c r="AA24" s="37">
        <f t="shared" si="6"/>
        <v>0</v>
      </c>
      <c r="AB24" s="25"/>
    </row>
    <row r="25" spans="1:46" s="54" customFormat="1" x14ac:dyDescent="0.2">
      <c r="A25" s="46"/>
      <c r="B25" s="46"/>
      <c r="C25" s="47"/>
      <c r="D25" s="20"/>
      <c r="E25" s="58"/>
      <c r="F25" s="49"/>
      <c r="G25" s="25"/>
      <c r="H25" s="46"/>
      <c r="I25" s="27"/>
      <c r="J25" s="50"/>
      <c r="K25" s="59"/>
      <c r="L25" s="46"/>
      <c r="M25" s="60"/>
      <c r="N25" s="43"/>
      <c r="O25" s="46"/>
      <c r="P25" s="52"/>
      <c r="Q25" s="52"/>
      <c r="R25" s="53"/>
      <c r="S25" s="53"/>
      <c r="T25" s="52"/>
      <c r="U25" s="25"/>
      <c r="V25" s="45"/>
      <c r="W25" s="45"/>
      <c r="X25" s="45"/>
      <c r="Y25" s="45"/>
      <c r="Z25" s="45"/>
      <c r="AA25" s="45"/>
      <c r="AB25" s="25"/>
    </row>
    <row r="26" spans="1:46" ht="39" x14ac:dyDescent="0.25">
      <c r="A26" s="32"/>
      <c r="B26" s="32" t="s">
        <v>47</v>
      </c>
      <c r="C26" s="33" t="s">
        <v>48</v>
      </c>
      <c r="D26" s="20" t="s">
        <v>24</v>
      </c>
      <c r="E26" s="38" t="s">
        <v>28</v>
      </c>
      <c r="F26" s="40" t="s">
        <v>49</v>
      </c>
      <c r="G26" s="25">
        <v>1</v>
      </c>
      <c r="H26" s="61" t="s">
        <v>49</v>
      </c>
      <c r="I26" s="71">
        <v>48528</v>
      </c>
      <c r="J26" s="40" t="s">
        <v>50</v>
      </c>
      <c r="K26" s="41">
        <f>G26*I26/1000</f>
        <v>48.527999999999999</v>
      </c>
      <c r="L26" s="32" t="s">
        <v>31</v>
      </c>
      <c r="M26" s="42"/>
      <c r="N26" s="43">
        <f>K26</f>
        <v>48.527999999999999</v>
      </c>
      <c r="O26" s="32" t="s">
        <v>31</v>
      </c>
      <c r="P26" s="44">
        <v>1</v>
      </c>
      <c r="Q26" s="44"/>
      <c r="R26" s="44"/>
      <c r="S26" s="44"/>
      <c r="T26" s="44"/>
      <c r="U26" s="44"/>
      <c r="V26" s="37">
        <f t="shared" ref="V26:AA26" si="7">$N26*P26</f>
        <v>48.527999999999999</v>
      </c>
      <c r="W26" s="37">
        <f t="shared" si="7"/>
        <v>0</v>
      </c>
      <c r="X26" s="37">
        <f t="shared" si="7"/>
        <v>0</v>
      </c>
      <c r="Y26" s="37">
        <f t="shared" si="7"/>
        <v>0</v>
      </c>
      <c r="Z26" s="37">
        <f t="shared" si="7"/>
        <v>0</v>
      </c>
      <c r="AA26" s="37">
        <f t="shared" si="7"/>
        <v>0</v>
      </c>
      <c r="AB26" s="25"/>
    </row>
    <row r="27" spans="1:46" s="54" customFormat="1" x14ac:dyDescent="0.2">
      <c r="C27" s="62"/>
      <c r="D27" s="20"/>
      <c r="F27" s="50"/>
      <c r="G27" s="25"/>
      <c r="I27" s="27"/>
      <c r="J27" s="50"/>
      <c r="K27" s="31"/>
      <c r="M27" s="63"/>
      <c r="N27" s="43"/>
      <c r="O27" s="46"/>
      <c r="P27" s="25"/>
      <c r="Q27" s="25"/>
      <c r="R27" s="25"/>
      <c r="S27" s="25"/>
      <c r="T27" s="25"/>
      <c r="U27" s="25"/>
      <c r="V27" s="31"/>
      <c r="W27" s="31"/>
      <c r="X27" s="31"/>
      <c r="Y27" s="31"/>
      <c r="Z27" s="31"/>
      <c r="AA27" s="31"/>
      <c r="AB27" s="25"/>
    </row>
    <row r="28" spans="1:46" x14ac:dyDescent="0.2">
      <c r="D28" s="32"/>
      <c r="E28" s="32"/>
      <c r="F28" s="34"/>
      <c r="G28" s="32"/>
      <c r="H28" s="32"/>
      <c r="I28" s="61"/>
      <c r="J28" s="34"/>
      <c r="K28" s="32"/>
      <c r="L28" s="32"/>
      <c r="M28" s="64"/>
      <c r="N28" s="61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</row>
    <row r="29" spans="1:46" x14ac:dyDescent="0.2">
      <c r="M29" s="36"/>
      <c r="N29" s="61"/>
      <c r="O29" s="32"/>
    </row>
    <row r="30" spans="1:46" x14ac:dyDescent="0.2">
      <c r="M30" s="36"/>
      <c r="N30" s="66"/>
      <c r="O30" s="32"/>
    </row>
    <row r="31" spans="1:46" x14ac:dyDescent="0.2">
      <c r="C31" s="6"/>
      <c r="D31" s="6"/>
    </row>
  </sheetData>
  <pageMargins left="0.39370078740157483" right="0.39370078740157483" top="0.74803149606299213" bottom="0.74803149606299213" header="0.31496062992125984" footer="0.31496062992125984"/>
  <pageSetup paperSize="9" orientation="landscape" r:id="rId1"/>
  <headerFooter>
    <oddFooter>&amp;L&amp;A
Printed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1"/>
  <sheetViews>
    <sheetView zoomScale="80" zoomScaleNormal="80" workbookViewId="0">
      <selection activeCell="I37" sqref="I37"/>
    </sheetView>
  </sheetViews>
  <sheetFormatPr defaultRowHeight="12.75" x14ac:dyDescent="0.2"/>
  <cols>
    <col min="1" max="1" width="3" customWidth="1"/>
    <col min="2" max="2" width="6.140625" customWidth="1"/>
    <col min="3" max="3" width="31.140625" customWidth="1"/>
    <col min="4" max="4" width="8.140625" customWidth="1"/>
    <col min="5" max="5" width="14.42578125" customWidth="1"/>
    <col min="6" max="6" width="12" style="2" customWidth="1"/>
    <col min="7" max="7" width="10.28515625" customWidth="1"/>
    <col min="8" max="8" width="22.7109375" customWidth="1"/>
    <col min="9" max="9" width="12.5703125" style="65" customWidth="1"/>
    <col min="10" max="10" width="16.7109375" style="2" customWidth="1"/>
    <col min="11" max="11" width="11" customWidth="1"/>
    <col min="12" max="12" width="11.5703125" customWidth="1"/>
    <col min="13" max="13" width="25.7109375" style="4" customWidth="1"/>
    <col min="14" max="14" width="9.140625" style="65"/>
    <col min="16" max="16" width="4.5703125" customWidth="1"/>
    <col min="17" max="17" width="5.28515625" customWidth="1"/>
    <col min="18" max="18" width="5" customWidth="1"/>
    <col min="19" max="19" width="8.42578125" customWidth="1"/>
    <col min="21" max="21" width="17.5703125" customWidth="1"/>
    <col min="22" max="22" width="12.5703125" customWidth="1"/>
    <col min="24" max="24" width="9.7109375" customWidth="1"/>
    <col min="25" max="25" width="11.140625" customWidth="1"/>
    <col min="26" max="26" width="11.5703125" customWidth="1"/>
    <col min="27" max="27" width="17" customWidth="1"/>
    <col min="28" max="28" width="72.42578125" customWidth="1"/>
  </cols>
  <sheetData>
    <row r="1" spans="1:28" ht="18" x14ac:dyDescent="0.25">
      <c r="A1" s="1" t="s">
        <v>0</v>
      </c>
      <c r="I1" s="3"/>
      <c r="N1" s="3"/>
    </row>
    <row r="2" spans="1:28" ht="15" x14ac:dyDescent="0.25">
      <c r="A2" s="5" t="s">
        <v>1</v>
      </c>
      <c r="I2" s="3"/>
      <c r="N2" s="3"/>
    </row>
    <row r="3" spans="1:28" s="6" customFormat="1" x14ac:dyDescent="0.2">
      <c r="C3" s="7"/>
      <c r="D3" s="7"/>
      <c r="E3" s="7"/>
      <c r="F3" s="8"/>
      <c r="G3" s="7"/>
      <c r="H3" s="7"/>
      <c r="I3" s="7"/>
      <c r="J3" s="8"/>
      <c r="K3" s="7"/>
      <c r="L3" s="7"/>
      <c r="M3" s="9"/>
      <c r="N3" s="7"/>
      <c r="O3" s="7"/>
      <c r="P3" s="10" t="s">
        <v>2</v>
      </c>
      <c r="Q3" s="10"/>
      <c r="R3" s="10"/>
      <c r="S3" s="10"/>
      <c r="T3" s="10"/>
      <c r="U3" s="10"/>
      <c r="V3" s="11" t="s">
        <v>3</v>
      </c>
      <c r="W3" s="12"/>
      <c r="X3" s="12"/>
      <c r="Y3" s="12"/>
      <c r="Z3" s="12"/>
      <c r="AA3" s="12"/>
      <c r="AB3" s="10"/>
    </row>
    <row r="4" spans="1:28" s="13" customFormat="1" ht="38.25" x14ac:dyDescent="0.2">
      <c r="A4" s="13" t="s">
        <v>4</v>
      </c>
      <c r="B4" s="13" t="s">
        <v>5</v>
      </c>
      <c r="C4" s="14" t="s">
        <v>6</v>
      </c>
      <c r="D4" s="15" t="s">
        <v>7</v>
      </c>
      <c r="E4" s="14" t="s">
        <v>8</v>
      </c>
      <c r="F4" s="16" t="s">
        <v>9</v>
      </c>
      <c r="G4" s="15" t="s">
        <v>10</v>
      </c>
      <c r="H4" s="17" t="s">
        <v>9</v>
      </c>
      <c r="I4" s="15" t="s">
        <v>11</v>
      </c>
      <c r="J4" s="14" t="s">
        <v>9</v>
      </c>
      <c r="K4" s="18" t="s">
        <v>12</v>
      </c>
      <c r="L4" s="17" t="s">
        <v>9</v>
      </c>
      <c r="M4" s="19" t="s">
        <v>13</v>
      </c>
      <c r="N4" s="15" t="s">
        <v>14</v>
      </c>
      <c r="O4" s="17" t="s">
        <v>9</v>
      </c>
      <c r="P4" s="20" t="s">
        <v>15</v>
      </c>
      <c r="Q4" s="20" t="s">
        <v>16</v>
      </c>
      <c r="R4" s="20" t="s">
        <v>17</v>
      </c>
      <c r="S4" s="20" t="s">
        <v>18</v>
      </c>
      <c r="T4" s="15" t="s">
        <v>19</v>
      </c>
      <c r="U4" s="15" t="s">
        <v>20</v>
      </c>
      <c r="V4" s="21" t="s">
        <v>15</v>
      </c>
      <c r="W4" s="21" t="s">
        <v>16</v>
      </c>
      <c r="X4" s="21" t="s">
        <v>17</v>
      </c>
      <c r="Y4" s="21" t="s">
        <v>18</v>
      </c>
      <c r="Z4" s="22" t="s">
        <v>19</v>
      </c>
      <c r="AA4" s="22" t="s">
        <v>20</v>
      </c>
      <c r="AB4" s="20" t="s">
        <v>21</v>
      </c>
    </row>
    <row r="5" spans="1:28" s="23" customFormat="1" ht="25.5" x14ac:dyDescent="0.2">
      <c r="A5" s="23" t="s">
        <v>22</v>
      </c>
      <c r="C5" s="14" t="s">
        <v>23</v>
      </c>
      <c r="D5" s="20" t="s">
        <v>24</v>
      </c>
      <c r="F5" s="24"/>
      <c r="G5" s="25"/>
      <c r="H5" s="26"/>
      <c r="I5" s="27"/>
      <c r="J5" s="28"/>
      <c r="K5" s="29"/>
      <c r="L5" s="26"/>
      <c r="M5" s="30"/>
      <c r="N5" s="27"/>
      <c r="O5" s="26"/>
      <c r="P5" s="25"/>
      <c r="Q5" s="25"/>
      <c r="R5" s="25"/>
      <c r="S5" s="25"/>
      <c r="T5" s="25"/>
      <c r="U5" s="25"/>
      <c r="V5" s="31"/>
      <c r="W5" s="31"/>
      <c r="X5" s="31"/>
      <c r="Y5" s="31"/>
      <c r="Z5" s="31"/>
      <c r="AA5" s="31"/>
      <c r="AB5" s="25"/>
    </row>
    <row r="6" spans="1:28" ht="25.5" x14ac:dyDescent="0.2">
      <c r="B6" s="32" t="s">
        <v>25</v>
      </c>
      <c r="C6" s="33" t="s">
        <v>26</v>
      </c>
      <c r="D6" s="20" t="s">
        <v>27</v>
      </c>
      <c r="F6" s="34"/>
      <c r="G6" s="25"/>
      <c r="H6" s="32"/>
      <c r="I6" s="27"/>
      <c r="K6" s="35"/>
      <c r="L6" s="32"/>
      <c r="M6" s="36"/>
      <c r="N6" s="27"/>
      <c r="O6" s="32"/>
      <c r="P6" s="25"/>
      <c r="Q6" s="25"/>
      <c r="R6" s="25"/>
      <c r="S6" s="25"/>
      <c r="T6" s="25"/>
      <c r="U6" s="25"/>
      <c r="V6" s="37">
        <f t="shared" ref="V6:AA6" si="0">SUM(V7:V10)</f>
        <v>0</v>
      </c>
      <c r="W6" s="37">
        <f t="shared" si="0"/>
        <v>0</v>
      </c>
      <c r="X6" s="37">
        <f t="shared" si="0"/>
        <v>0</v>
      </c>
      <c r="Y6" s="37">
        <f t="shared" si="0"/>
        <v>0</v>
      </c>
      <c r="Z6" s="37">
        <f t="shared" si="0"/>
        <v>0</v>
      </c>
      <c r="AA6" s="37">
        <f t="shared" si="0"/>
        <v>0</v>
      </c>
      <c r="AB6" s="25"/>
    </row>
    <row r="7" spans="1:28" ht="25.5" x14ac:dyDescent="0.2">
      <c r="A7" s="32"/>
      <c r="C7" s="2"/>
      <c r="D7" s="25" t="s">
        <v>27</v>
      </c>
      <c r="E7" s="38" t="s">
        <v>28</v>
      </c>
      <c r="F7" s="34" t="s">
        <v>29</v>
      </c>
      <c r="G7" s="25">
        <v>5</v>
      </c>
      <c r="H7" s="32" t="s">
        <v>29</v>
      </c>
      <c r="I7" s="39"/>
      <c r="J7" s="40" t="s">
        <v>30</v>
      </c>
      <c r="K7" s="41">
        <f>G7*I7/1000</f>
        <v>0</v>
      </c>
      <c r="L7" s="32" t="s">
        <v>31</v>
      </c>
      <c r="M7" s="42" t="s">
        <v>32</v>
      </c>
      <c r="N7" s="43"/>
      <c r="O7" s="32" t="s">
        <v>31</v>
      </c>
      <c r="P7" s="44">
        <v>1</v>
      </c>
      <c r="Q7" s="44"/>
      <c r="R7" s="44"/>
      <c r="S7" s="44"/>
      <c r="T7" s="44"/>
      <c r="U7" s="44"/>
      <c r="V7" s="45">
        <f t="shared" ref="V7:AA10" si="1">$N7*P7</f>
        <v>0</v>
      </c>
      <c r="W7" s="45">
        <f t="shared" si="1"/>
        <v>0</v>
      </c>
      <c r="X7" s="45">
        <f t="shared" si="1"/>
        <v>0</v>
      </c>
      <c r="Y7" s="45">
        <f t="shared" si="1"/>
        <v>0</v>
      </c>
      <c r="Z7" s="45">
        <f t="shared" si="1"/>
        <v>0</v>
      </c>
      <c r="AA7" s="45">
        <f t="shared" si="1"/>
        <v>0</v>
      </c>
      <c r="AB7" s="25"/>
    </row>
    <row r="8" spans="1:28" ht="25.5" x14ac:dyDescent="0.2">
      <c r="A8" s="32"/>
      <c r="B8" s="32"/>
      <c r="C8" s="2"/>
      <c r="D8" s="25"/>
      <c r="E8" s="38"/>
      <c r="F8" s="34"/>
      <c r="G8" s="25"/>
      <c r="H8" s="32"/>
      <c r="I8" s="27"/>
      <c r="J8" s="2">
        <v>2300000</v>
      </c>
      <c r="K8" s="41"/>
      <c r="L8" s="32"/>
      <c r="M8" s="42" t="s">
        <v>33</v>
      </c>
      <c r="N8" s="43"/>
      <c r="O8" s="32" t="s">
        <v>31</v>
      </c>
      <c r="P8" s="44">
        <v>0.9</v>
      </c>
      <c r="Q8" s="44"/>
      <c r="R8" s="44"/>
      <c r="S8" s="44"/>
      <c r="T8" s="44"/>
      <c r="U8" s="44">
        <v>0.1</v>
      </c>
      <c r="V8" s="45">
        <f t="shared" si="1"/>
        <v>0</v>
      </c>
      <c r="W8" s="45">
        <f t="shared" si="1"/>
        <v>0</v>
      </c>
      <c r="X8" s="45">
        <f t="shared" si="1"/>
        <v>0</v>
      </c>
      <c r="Y8" s="45">
        <f t="shared" si="1"/>
        <v>0</v>
      </c>
      <c r="Z8" s="45">
        <f t="shared" si="1"/>
        <v>0</v>
      </c>
      <c r="AA8" s="45">
        <f t="shared" si="1"/>
        <v>0</v>
      </c>
      <c r="AB8" s="25"/>
    </row>
    <row r="9" spans="1:28" ht="63.75" x14ac:dyDescent="0.2">
      <c r="A9" s="32"/>
      <c r="B9" s="32"/>
      <c r="C9" s="2"/>
      <c r="D9" s="25"/>
      <c r="E9" s="38"/>
      <c r="F9" s="34"/>
      <c r="G9" s="25"/>
      <c r="H9" s="32"/>
      <c r="I9" s="27"/>
      <c r="J9" s="2">
        <v>3400000</v>
      </c>
      <c r="K9" s="41"/>
      <c r="L9" s="32"/>
      <c r="M9" s="42" t="s">
        <v>34</v>
      </c>
      <c r="N9" s="43"/>
      <c r="O9" s="32" t="s">
        <v>31</v>
      </c>
      <c r="P9" s="44">
        <v>0.5</v>
      </c>
      <c r="Q9" s="44"/>
      <c r="R9" s="44"/>
      <c r="S9" s="44"/>
      <c r="T9" s="44"/>
      <c r="U9" s="44">
        <v>0.5</v>
      </c>
      <c r="V9" s="45">
        <f t="shared" si="1"/>
        <v>0</v>
      </c>
      <c r="W9" s="45">
        <f t="shared" si="1"/>
        <v>0</v>
      </c>
      <c r="X9" s="45">
        <f t="shared" si="1"/>
        <v>0</v>
      </c>
      <c r="Y9" s="45">
        <f t="shared" si="1"/>
        <v>0</v>
      </c>
      <c r="Z9" s="45">
        <f t="shared" si="1"/>
        <v>0</v>
      </c>
      <c r="AA9" s="45">
        <f t="shared" si="1"/>
        <v>0</v>
      </c>
      <c r="AB9" s="25"/>
    </row>
    <row r="10" spans="1:28" ht="25.5" x14ac:dyDescent="0.2">
      <c r="A10" s="32"/>
      <c r="B10" s="32"/>
      <c r="C10" s="2"/>
      <c r="D10" s="25"/>
      <c r="E10" s="38"/>
      <c r="F10" s="34"/>
      <c r="G10" s="25"/>
      <c r="H10" s="32"/>
      <c r="I10" s="27"/>
      <c r="J10" s="2">
        <v>1700000</v>
      </c>
      <c r="K10" s="41"/>
      <c r="L10" s="32"/>
      <c r="M10" s="42" t="s">
        <v>35</v>
      </c>
      <c r="N10" s="43"/>
      <c r="O10" s="32" t="s">
        <v>31</v>
      </c>
      <c r="P10" s="44">
        <v>0.1</v>
      </c>
      <c r="Q10" s="44"/>
      <c r="R10" s="44"/>
      <c r="S10" s="44"/>
      <c r="T10" s="44"/>
      <c r="U10" s="44">
        <v>0.9</v>
      </c>
      <c r="V10" s="45">
        <f t="shared" si="1"/>
        <v>0</v>
      </c>
      <c r="W10" s="45">
        <f t="shared" si="1"/>
        <v>0</v>
      </c>
      <c r="X10" s="45">
        <f t="shared" si="1"/>
        <v>0</v>
      </c>
      <c r="Y10" s="45">
        <f t="shared" si="1"/>
        <v>0</v>
      </c>
      <c r="Z10" s="45">
        <f t="shared" si="1"/>
        <v>0</v>
      </c>
      <c r="AA10" s="45">
        <f t="shared" si="1"/>
        <v>0</v>
      </c>
      <c r="AB10" s="25"/>
    </row>
    <row r="11" spans="1:28" s="54" customFormat="1" x14ac:dyDescent="0.2">
      <c r="A11" s="46"/>
      <c r="B11" s="46"/>
      <c r="C11" s="47"/>
      <c r="D11" s="20"/>
      <c r="E11" s="48"/>
      <c r="F11" s="49"/>
      <c r="G11" s="25"/>
      <c r="H11" s="46"/>
      <c r="I11" s="27"/>
      <c r="J11" s="50"/>
      <c r="K11" s="41"/>
      <c r="L11" s="46"/>
      <c r="M11" s="51"/>
      <c r="N11" s="43"/>
      <c r="O11" s="46"/>
      <c r="P11" s="52"/>
      <c r="Q11" s="52"/>
      <c r="R11" s="53"/>
      <c r="S11" s="53"/>
      <c r="T11" s="52"/>
      <c r="U11" s="52"/>
      <c r="V11" s="45"/>
      <c r="W11" s="45"/>
      <c r="X11" s="45"/>
      <c r="Y11" s="45"/>
      <c r="Z11" s="45"/>
      <c r="AA11" s="45"/>
      <c r="AB11" s="25"/>
    </row>
    <row r="12" spans="1:28" x14ac:dyDescent="0.2">
      <c r="B12" s="32" t="s">
        <v>36</v>
      </c>
      <c r="C12" s="33" t="s">
        <v>37</v>
      </c>
      <c r="D12" s="20" t="s">
        <v>24</v>
      </c>
      <c r="F12" s="34"/>
      <c r="G12" s="25"/>
      <c r="H12" s="32"/>
      <c r="I12" s="27"/>
      <c r="K12" s="35"/>
      <c r="L12" s="32"/>
      <c r="M12" s="36"/>
      <c r="N12" s="43"/>
      <c r="O12" s="32"/>
      <c r="P12" s="25"/>
      <c r="Q12" s="25"/>
      <c r="R12" s="25"/>
      <c r="S12" s="25"/>
      <c r="T12" s="25"/>
      <c r="U12" s="25"/>
      <c r="V12" s="37">
        <f t="shared" ref="V12:AA12" si="2">SUM(V13:V16)</f>
        <v>0.17503236799999999</v>
      </c>
      <c r="W12" s="37">
        <f t="shared" si="2"/>
        <v>0</v>
      </c>
      <c r="X12" s="37">
        <f t="shared" si="2"/>
        <v>0</v>
      </c>
      <c r="Y12" s="37">
        <f t="shared" si="2"/>
        <v>0</v>
      </c>
      <c r="Z12" s="37">
        <f t="shared" si="2"/>
        <v>0</v>
      </c>
      <c r="AA12" s="37">
        <f t="shared" si="2"/>
        <v>0</v>
      </c>
      <c r="AB12" s="25"/>
    </row>
    <row r="13" spans="1:28" ht="69" customHeight="1" x14ac:dyDescent="0.2">
      <c r="A13" s="32"/>
      <c r="C13" s="2"/>
      <c r="D13" s="25" t="s">
        <v>24</v>
      </c>
      <c r="E13" s="55" t="s">
        <v>38</v>
      </c>
      <c r="F13" s="34" t="s">
        <v>29</v>
      </c>
      <c r="G13" s="25">
        <v>0.02</v>
      </c>
      <c r="H13" s="32" t="s">
        <v>29</v>
      </c>
      <c r="I13" s="67">
        <v>8751.6183999999994</v>
      </c>
      <c r="J13" s="40" t="s">
        <v>30</v>
      </c>
      <c r="K13" s="69">
        <f>G13*I13/1000</f>
        <v>0.17503236799999999</v>
      </c>
      <c r="L13" s="32" t="s">
        <v>31</v>
      </c>
      <c r="M13" s="42" t="s">
        <v>32</v>
      </c>
      <c r="N13" s="43">
        <f>K13</f>
        <v>0.17503236799999999</v>
      </c>
      <c r="O13" s="32" t="s">
        <v>31</v>
      </c>
      <c r="P13" s="44">
        <v>1</v>
      </c>
      <c r="Q13" s="44"/>
      <c r="R13" s="44"/>
      <c r="S13" s="44"/>
      <c r="T13" s="44"/>
      <c r="U13" s="44"/>
      <c r="V13" s="45">
        <f t="shared" ref="V13:AA16" si="3">$N13*P13</f>
        <v>0.17503236799999999</v>
      </c>
      <c r="W13" s="45">
        <f t="shared" si="3"/>
        <v>0</v>
      </c>
      <c r="X13" s="45">
        <f t="shared" si="3"/>
        <v>0</v>
      </c>
      <c r="Y13" s="45">
        <f t="shared" si="3"/>
        <v>0</v>
      </c>
      <c r="Z13" s="45">
        <f t="shared" si="3"/>
        <v>0</v>
      </c>
      <c r="AA13" s="45">
        <f t="shared" si="3"/>
        <v>0</v>
      </c>
      <c r="AB13" s="56" t="s">
        <v>39</v>
      </c>
    </row>
    <row r="14" spans="1:28" ht="25.5" x14ac:dyDescent="0.2">
      <c r="A14" s="32"/>
      <c r="B14" s="32"/>
      <c r="C14" s="2"/>
      <c r="D14" s="25"/>
      <c r="E14" s="38"/>
      <c r="F14" s="34"/>
      <c r="G14" s="25"/>
      <c r="H14" s="32"/>
      <c r="I14" s="27"/>
      <c r="K14" s="41"/>
      <c r="L14" s="32"/>
      <c r="M14" s="42" t="s">
        <v>33</v>
      </c>
      <c r="N14" s="43"/>
      <c r="O14" s="32" t="s">
        <v>31</v>
      </c>
      <c r="P14" s="44">
        <v>0.9</v>
      </c>
      <c r="Q14" s="44"/>
      <c r="R14" s="44"/>
      <c r="S14" s="44"/>
      <c r="T14" s="44"/>
      <c r="U14" s="44">
        <v>0.1</v>
      </c>
      <c r="V14" s="45">
        <f t="shared" si="3"/>
        <v>0</v>
      </c>
      <c r="W14" s="45">
        <f t="shared" si="3"/>
        <v>0</v>
      </c>
      <c r="X14" s="45">
        <f t="shared" si="3"/>
        <v>0</v>
      </c>
      <c r="Y14" s="45">
        <f t="shared" si="3"/>
        <v>0</v>
      </c>
      <c r="Z14" s="45">
        <f t="shared" si="3"/>
        <v>0</v>
      </c>
      <c r="AA14" s="45">
        <f t="shared" si="3"/>
        <v>0</v>
      </c>
      <c r="AB14" s="25"/>
    </row>
    <row r="15" spans="1:28" ht="63.75" x14ac:dyDescent="0.2">
      <c r="A15" s="32"/>
      <c r="B15" s="32"/>
      <c r="C15" s="2"/>
      <c r="D15" s="25"/>
      <c r="E15" s="38"/>
      <c r="F15" s="34"/>
      <c r="G15" s="25"/>
      <c r="H15" s="32"/>
      <c r="I15" s="27"/>
      <c r="K15" s="41"/>
      <c r="L15" s="32"/>
      <c r="M15" s="42" t="s">
        <v>34</v>
      </c>
      <c r="N15" s="43"/>
      <c r="O15" s="32" t="s">
        <v>31</v>
      </c>
      <c r="P15" s="44">
        <v>0.5</v>
      </c>
      <c r="Q15" s="44"/>
      <c r="R15" s="44"/>
      <c r="S15" s="44"/>
      <c r="T15" s="44"/>
      <c r="U15" s="44">
        <v>0.5</v>
      </c>
      <c r="V15" s="45">
        <f t="shared" si="3"/>
        <v>0</v>
      </c>
      <c r="W15" s="45">
        <f t="shared" si="3"/>
        <v>0</v>
      </c>
      <c r="X15" s="45">
        <f t="shared" si="3"/>
        <v>0</v>
      </c>
      <c r="Y15" s="45">
        <f t="shared" si="3"/>
        <v>0</v>
      </c>
      <c r="Z15" s="45">
        <f t="shared" si="3"/>
        <v>0</v>
      </c>
      <c r="AA15" s="45">
        <f t="shared" si="3"/>
        <v>0</v>
      </c>
      <c r="AB15" s="25"/>
    </row>
    <row r="16" spans="1:28" ht="25.5" x14ac:dyDescent="0.2">
      <c r="A16" s="32"/>
      <c r="B16" s="32"/>
      <c r="C16" s="2"/>
      <c r="D16" s="25"/>
      <c r="E16" s="38"/>
      <c r="F16" s="34"/>
      <c r="G16" s="25"/>
      <c r="H16" s="32"/>
      <c r="I16" s="27"/>
      <c r="K16" s="41"/>
      <c r="L16" s="32"/>
      <c r="M16" s="42" t="s">
        <v>35</v>
      </c>
      <c r="N16" s="43"/>
      <c r="O16" s="32" t="s">
        <v>31</v>
      </c>
      <c r="P16" s="44">
        <v>0.1</v>
      </c>
      <c r="Q16" s="44"/>
      <c r="R16" s="44"/>
      <c r="S16" s="44"/>
      <c r="T16" s="44"/>
      <c r="U16" s="44">
        <v>0.9</v>
      </c>
      <c r="V16" s="45">
        <f t="shared" si="3"/>
        <v>0</v>
      </c>
      <c r="W16" s="45">
        <f t="shared" si="3"/>
        <v>0</v>
      </c>
      <c r="X16" s="45">
        <f t="shared" si="3"/>
        <v>0</v>
      </c>
      <c r="Y16" s="45">
        <f t="shared" si="3"/>
        <v>0</v>
      </c>
      <c r="Z16" s="45">
        <f t="shared" si="3"/>
        <v>0</v>
      </c>
      <c r="AA16" s="45">
        <f t="shared" si="3"/>
        <v>0</v>
      </c>
      <c r="AB16" s="25"/>
    </row>
    <row r="17" spans="1:46" s="54" customFormat="1" x14ac:dyDescent="0.2">
      <c r="A17" s="46"/>
      <c r="B17" s="46"/>
      <c r="C17" s="50"/>
      <c r="D17" s="25"/>
      <c r="E17" s="48"/>
      <c r="F17" s="49"/>
      <c r="G17" s="25"/>
      <c r="H17" s="46"/>
      <c r="I17" s="27"/>
      <c r="J17" s="50"/>
      <c r="K17" s="41"/>
      <c r="L17" s="46"/>
      <c r="M17" s="51"/>
      <c r="N17" s="43"/>
      <c r="O17" s="46"/>
      <c r="P17" s="52"/>
      <c r="Q17" s="52"/>
      <c r="R17" s="53"/>
      <c r="S17" s="53"/>
      <c r="T17" s="52"/>
      <c r="U17" s="25"/>
      <c r="V17" s="45"/>
      <c r="W17" s="45"/>
      <c r="X17" s="45"/>
      <c r="Y17" s="45"/>
      <c r="Z17" s="45"/>
      <c r="AA17" s="45"/>
      <c r="AB17" s="25"/>
    </row>
    <row r="18" spans="1:46" x14ac:dyDescent="0.2">
      <c r="B18" s="32" t="s">
        <v>40</v>
      </c>
      <c r="C18" s="33" t="s">
        <v>41</v>
      </c>
      <c r="D18" s="20" t="s">
        <v>24</v>
      </c>
      <c r="F18" s="34"/>
      <c r="G18" s="25"/>
      <c r="H18" s="32"/>
      <c r="I18" s="27"/>
      <c r="K18" s="35"/>
      <c r="L18" s="32"/>
      <c r="M18" s="36"/>
      <c r="N18" s="43"/>
      <c r="O18" s="32"/>
      <c r="P18" s="25"/>
      <c r="Q18" s="25"/>
      <c r="R18" s="25"/>
      <c r="S18" s="25"/>
      <c r="T18" s="25"/>
      <c r="U18" s="25"/>
      <c r="V18" s="37">
        <f t="shared" ref="V18:AA18" si="4">SUM(V19:V22)</f>
        <v>5.0663119999999999</v>
      </c>
      <c r="W18" s="37">
        <f t="shared" si="4"/>
        <v>0</v>
      </c>
      <c r="X18" s="37">
        <f t="shared" si="4"/>
        <v>0</v>
      </c>
      <c r="Y18" s="37">
        <f t="shared" si="4"/>
        <v>0</v>
      </c>
      <c r="Z18" s="37">
        <f t="shared" si="4"/>
        <v>0</v>
      </c>
      <c r="AA18" s="37">
        <f t="shared" si="4"/>
        <v>0</v>
      </c>
      <c r="AB18" s="25"/>
    </row>
    <row r="19" spans="1:46" ht="72" customHeight="1" x14ac:dyDescent="0.25">
      <c r="A19" s="32"/>
      <c r="C19" s="2"/>
      <c r="D19" s="25" t="s">
        <v>24</v>
      </c>
      <c r="E19" s="38" t="s">
        <v>38</v>
      </c>
      <c r="F19" s="34" t="s">
        <v>29</v>
      </c>
      <c r="G19" s="25">
        <v>8</v>
      </c>
      <c r="H19" s="32" t="s">
        <v>29</v>
      </c>
      <c r="I19" s="71">
        <v>633.28899999999999</v>
      </c>
      <c r="J19" s="40" t="s">
        <v>30</v>
      </c>
      <c r="K19" s="68">
        <f>G19*I19/1000</f>
        <v>5.0663119999999999</v>
      </c>
      <c r="L19" s="32" t="s">
        <v>31</v>
      </c>
      <c r="M19" s="42" t="s">
        <v>32</v>
      </c>
      <c r="N19" s="43">
        <f>K19</f>
        <v>5.0663119999999999</v>
      </c>
      <c r="O19" s="32" t="s">
        <v>31</v>
      </c>
      <c r="P19" s="44">
        <v>1</v>
      </c>
      <c r="Q19" s="44"/>
      <c r="R19" s="44"/>
      <c r="S19" s="44"/>
      <c r="T19" s="44"/>
      <c r="U19" s="44"/>
      <c r="V19" s="45">
        <f t="shared" ref="V19:AA22" si="5">$N19*P19</f>
        <v>5.0663119999999999</v>
      </c>
      <c r="W19" s="45">
        <f t="shared" si="5"/>
        <v>0</v>
      </c>
      <c r="X19" s="45">
        <f t="shared" si="5"/>
        <v>0</v>
      </c>
      <c r="Y19" s="45">
        <f t="shared" si="5"/>
        <v>0</v>
      </c>
      <c r="Z19" s="45">
        <f t="shared" si="5"/>
        <v>0</v>
      </c>
      <c r="AA19" s="45">
        <f t="shared" si="5"/>
        <v>0</v>
      </c>
      <c r="AB19" s="57" t="s">
        <v>42</v>
      </c>
    </row>
    <row r="20" spans="1:46" ht="25.5" x14ac:dyDescent="0.2">
      <c r="A20" s="32"/>
      <c r="B20" s="32"/>
      <c r="C20" s="2"/>
      <c r="D20" s="25"/>
      <c r="E20" s="38"/>
      <c r="F20" s="34"/>
      <c r="G20" s="25"/>
      <c r="H20" s="32"/>
      <c r="I20" s="27"/>
      <c r="K20" s="41"/>
      <c r="L20" s="32"/>
      <c r="M20" s="42" t="s">
        <v>33</v>
      </c>
      <c r="N20" s="43"/>
      <c r="O20" s="32" t="s">
        <v>31</v>
      </c>
      <c r="P20" s="44">
        <v>0.9</v>
      </c>
      <c r="Q20" s="44"/>
      <c r="R20" s="44"/>
      <c r="S20" s="44"/>
      <c r="T20" s="44"/>
      <c r="U20" s="44">
        <v>0.1</v>
      </c>
      <c r="V20" s="45">
        <f t="shared" si="5"/>
        <v>0</v>
      </c>
      <c r="W20" s="45">
        <f t="shared" si="5"/>
        <v>0</v>
      </c>
      <c r="X20" s="45">
        <f t="shared" si="5"/>
        <v>0</v>
      </c>
      <c r="Y20" s="45">
        <f t="shared" si="5"/>
        <v>0</v>
      </c>
      <c r="Z20" s="45">
        <f t="shared" si="5"/>
        <v>0</v>
      </c>
      <c r="AA20" s="45">
        <f t="shared" si="5"/>
        <v>0</v>
      </c>
      <c r="AB20" s="25"/>
    </row>
    <row r="21" spans="1:46" ht="63.75" x14ac:dyDescent="0.2">
      <c r="A21" s="32"/>
      <c r="B21" s="32"/>
      <c r="C21" s="2"/>
      <c r="D21" s="25"/>
      <c r="E21" s="38"/>
      <c r="F21" s="34"/>
      <c r="G21" s="25"/>
      <c r="H21" s="32"/>
      <c r="I21" s="27"/>
      <c r="K21" s="41"/>
      <c r="L21" s="32"/>
      <c r="M21" s="42" t="s">
        <v>34</v>
      </c>
      <c r="N21" s="43"/>
      <c r="O21" s="32" t="s">
        <v>31</v>
      </c>
      <c r="P21" s="44">
        <v>0.5</v>
      </c>
      <c r="Q21" s="44"/>
      <c r="R21" s="44"/>
      <c r="S21" s="44"/>
      <c r="T21" s="44"/>
      <c r="U21" s="44">
        <v>0.5</v>
      </c>
      <c r="V21" s="45">
        <f t="shared" si="5"/>
        <v>0</v>
      </c>
      <c r="W21" s="45">
        <f t="shared" si="5"/>
        <v>0</v>
      </c>
      <c r="X21" s="45">
        <f t="shared" si="5"/>
        <v>0</v>
      </c>
      <c r="Y21" s="45">
        <f t="shared" si="5"/>
        <v>0</v>
      </c>
      <c r="Z21" s="45">
        <f t="shared" si="5"/>
        <v>0</v>
      </c>
      <c r="AA21" s="45">
        <f t="shared" si="5"/>
        <v>0</v>
      </c>
      <c r="AB21" s="25"/>
    </row>
    <row r="22" spans="1:46" ht="25.5" x14ac:dyDescent="0.2">
      <c r="A22" s="32"/>
      <c r="B22" s="32"/>
      <c r="C22" s="2"/>
      <c r="D22" s="25"/>
      <c r="E22" s="38"/>
      <c r="F22" s="34"/>
      <c r="G22" s="25"/>
      <c r="H22" s="32"/>
      <c r="I22" s="27"/>
      <c r="K22" s="41"/>
      <c r="L22" s="32"/>
      <c r="M22" s="42" t="s">
        <v>35</v>
      </c>
      <c r="N22" s="43"/>
      <c r="O22" s="32" t="s">
        <v>31</v>
      </c>
      <c r="P22" s="44">
        <v>0.1</v>
      </c>
      <c r="Q22" s="44"/>
      <c r="R22" s="44"/>
      <c r="S22" s="44"/>
      <c r="T22" s="44"/>
      <c r="U22" s="44">
        <v>0.9</v>
      </c>
      <c r="V22" s="45">
        <f t="shared" si="5"/>
        <v>0</v>
      </c>
      <c r="W22" s="45">
        <f t="shared" si="5"/>
        <v>0</v>
      </c>
      <c r="X22" s="45">
        <f t="shared" si="5"/>
        <v>0</v>
      </c>
      <c r="Y22" s="45">
        <f t="shared" si="5"/>
        <v>0</v>
      </c>
      <c r="Z22" s="45">
        <f t="shared" si="5"/>
        <v>0</v>
      </c>
      <c r="AA22" s="45">
        <f t="shared" si="5"/>
        <v>0</v>
      </c>
      <c r="AB22" s="25"/>
    </row>
    <row r="23" spans="1:46" s="54" customFormat="1" x14ac:dyDescent="0.2">
      <c r="A23" s="46"/>
      <c r="B23" s="46"/>
      <c r="C23" s="47"/>
      <c r="D23" s="25"/>
      <c r="E23" s="48"/>
      <c r="F23" s="49"/>
      <c r="G23" s="25"/>
      <c r="H23" s="46"/>
      <c r="I23" s="27"/>
      <c r="J23" s="50"/>
      <c r="K23" s="41"/>
      <c r="L23" s="46"/>
      <c r="M23" s="51"/>
      <c r="N23" s="43"/>
      <c r="O23" s="46"/>
      <c r="P23" s="52"/>
      <c r="Q23" s="52"/>
      <c r="R23" s="53"/>
      <c r="S23" s="53"/>
      <c r="T23" s="52"/>
      <c r="U23" s="25"/>
      <c r="V23" s="45"/>
      <c r="W23" s="45"/>
      <c r="X23" s="45"/>
      <c r="Y23" s="45"/>
      <c r="Z23" s="45"/>
      <c r="AA23" s="45"/>
      <c r="AB23" s="25"/>
    </row>
    <row r="24" spans="1:46" x14ac:dyDescent="0.2">
      <c r="A24" s="32"/>
      <c r="B24" s="32" t="s">
        <v>43</v>
      </c>
      <c r="C24" s="33" t="s">
        <v>44</v>
      </c>
      <c r="D24" s="25" t="s">
        <v>27</v>
      </c>
      <c r="E24" t="s">
        <v>45</v>
      </c>
      <c r="F24" s="34" t="s">
        <v>45</v>
      </c>
      <c r="G24" s="25">
        <v>2</v>
      </c>
      <c r="H24" s="32" t="s">
        <v>46</v>
      </c>
      <c r="I24" s="27"/>
      <c r="J24" s="34" t="s">
        <v>45</v>
      </c>
      <c r="K24" s="41">
        <f>G24*I24/1000</f>
        <v>0</v>
      </c>
      <c r="L24" s="32" t="s">
        <v>31</v>
      </c>
      <c r="M24" s="42"/>
      <c r="N24" s="43">
        <f>K24</f>
        <v>0</v>
      </c>
      <c r="O24" s="32" t="s">
        <v>31</v>
      </c>
      <c r="P24" s="44">
        <v>0.9</v>
      </c>
      <c r="Q24" s="44"/>
      <c r="R24" s="44"/>
      <c r="S24" s="44"/>
      <c r="T24" s="44"/>
      <c r="U24" s="44">
        <v>0.1</v>
      </c>
      <c r="V24" s="37">
        <f t="shared" ref="V24:AA24" si="6">$N24*P24</f>
        <v>0</v>
      </c>
      <c r="W24" s="37">
        <f t="shared" si="6"/>
        <v>0</v>
      </c>
      <c r="X24" s="37">
        <f t="shared" si="6"/>
        <v>0</v>
      </c>
      <c r="Y24" s="37">
        <f t="shared" si="6"/>
        <v>0</v>
      </c>
      <c r="Z24" s="37">
        <f t="shared" si="6"/>
        <v>0</v>
      </c>
      <c r="AA24" s="37">
        <f t="shared" si="6"/>
        <v>0</v>
      </c>
      <c r="AB24" s="25"/>
    </row>
    <row r="25" spans="1:46" s="54" customFormat="1" x14ac:dyDescent="0.2">
      <c r="A25" s="46"/>
      <c r="B25" s="46"/>
      <c r="C25" s="47"/>
      <c r="D25" s="20"/>
      <c r="E25" s="58"/>
      <c r="F25" s="49"/>
      <c r="G25" s="25"/>
      <c r="H25" s="46"/>
      <c r="I25" s="27"/>
      <c r="J25" s="50"/>
      <c r="K25" s="59"/>
      <c r="L25" s="46"/>
      <c r="M25" s="60"/>
      <c r="N25" s="43"/>
      <c r="O25" s="46"/>
      <c r="P25" s="52"/>
      <c r="Q25" s="52"/>
      <c r="R25" s="53"/>
      <c r="S25" s="53"/>
      <c r="T25" s="52"/>
      <c r="U25" s="25"/>
      <c r="V25" s="45"/>
      <c r="W25" s="45"/>
      <c r="X25" s="45"/>
      <c r="Y25" s="45"/>
      <c r="Z25" s="45"/>
      <c r="AA25" s="45"/>
      <c r="AB25" s="25"/>
    </row>
    <row r="26" spans="1:46" ht="39" x14ac:dyDescent="0.25">
      <c r="A26" s="32"/>
      <c r="B26" s="32" t="s">
        <v>47</v>
      </c>
      <c r="C26" s="33" t="s">
        <v>48</v>
      </c>
      <c r="D26" s="20" t="s">
        <v>24</v>
      </c>
      <c r="E26" s="38" t="s">
        <v>28</v>
      </c>
      <c r="F26" s="40" t="s">
        <v>49</v>
      </c>
      <c r="G26" s="25">
        <v>1</v>
      </c>
      <c r="H26" s="61" t="s">
        <v>49</v>
      </c>
      <c r="I26" s="71">
        <v>47996</v>
      </c>
      <c r="J26" s="40" t="s">
        <v>50</v>
      </c>
      <c r="K26" s="41">
        <f>G26*I26/1000</f>
        <v>47.996000000000002</v>
      </c>
      <c r="L26" s="32" t="s">
        <v>31</v>
      </c>
      <c r="M26" s="42"/>
      <c r="N26" s="43">
        <f>K26</f>
        <v>47.996000000000002</v>
      </c>
      <c r="O26" s="32" t="s">
        <v>31</v>
      </c>
      <c r="P26" s="44">
        <v>1</v>
      </c>
      <c r="Q26" s="44"/>
      <c r="R26" s="44"/>
      <c r="S26" s="44"/>
      <c r="T26" s="44"/>
      <c r="U26" s="44"/>
      <c r="V26" s="37">
        <f t="shared" ref="V26:AA26" si="7">$N26*P26</f>
        <v>47.996000000000002</v>
      </c>
      <c r="W26" s="37">
        <f t="shared" si="7"/>
        <v>0</v>
      </c>
      <c r="X26" s="37">
        <f t="shared" si="7"/>
        <v>0</v>
      </c>
      <c r="Y26" s="37">
        <f t="shared" si="7"/>
        <v>0</v>
      </c>
      <c r="Z26" s="37">
        <f t="shared" si="7"/>
        <v>0</v>
      </c>
      <c r="AA26" s="37">
        <f t="shared" si="7"/>
        <v>0</v>
      </c>
      <c r="AB26" s="25"/>
    </row>
    <row r="27" spans="1:46" s="54" customFormat="1" x14ac:dyDescent="0.2">
      <c r="C27" s="62"/>
      <c r="D27" s="20"/>
      <c r="F27" s="50"/>
      <c r="G27" s="25"/>
      <c r="I27" s="27"/>
      <c r="J27" s="50"/>
      <c r="K27" s="31"/>
      <c r="M27" s="63"/>
      <c r="N27" s="43"/>
      <c r="O27" s="46"/>
      <c r="P27" s="25"/>
      <c r="Q27" s="25"/>
      <c r="R27" s="25"/>
      <c r="S27" s="25"/>
      <c r="T27" s="25"/>
      <c r="U27" s="25"/>
      <c r="V27" s="31"/>
      <c r="W27" s="31"/>
      <c r="X27" s="31"/>
      <c r="Y27" s="31"/>
      <c r="Z27" s="31"/>
      <c r="AA27" s="31"/>
      <c r="AB27" s="25"/>
    </row>
    <row r="28" spans="1:46" x14ac:dyDescent="0.2">
      <c r="D28" s="32"/>
      <c r="E28" s="32"/>
      <c r="F28" s="34"/>
      <c r="G28" s="32"/>
      <c r="H28" s="32"/>
      <c r="I28" s="61"/>
      <c r="J28" s="34"/>
      <c r="K28" s="32"/>
      <c r="L28" s="32"/>
      <c r="M28" s="64"/>
      <c r="N28" s="61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</row>
    <row r="29" spans="1:46" x14ac:dyDescent="0.2">
      <c r="M29" s="36"/>
      <c r="N29" s="61"/>
      <c r="O29" s="32"/>
    </row>
    <row r="30" spans="1:46" x14ac:dyDescent="0.2">
      <c r="M30" s="36"/>
      <c r="N30" s="66"/>
      <c r="O30" s="32"/>
    </row>
    <row r="31" spans="1:46" x14ac:dyDescent="0.2">
      <c r="C31" s="6"/>
      <c r="D31" s="6"/>
    </row>
  </sheetData>
  <pageMargins left="0.39370078740157483" right="0.39370078740157483" top="0.74803149606299213" bottom="0.74803149606299213" header="0.31496062992125984" footer="0.31496062992125984"/>
  <pageSetup paperSize="9" orientation="landscape" r:id="rId1"/>
  <headerFooter>
    <oddFooter>&amp;L&amp;A
Printed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zoomScale="80" zoomScaleNormal="80" workbookViewId="0">
      <selection activeCell="Q8" sqref="Q8"/>
    </sheetView>
  </sheetViews>
  <sheetFormatPr defaultRowHeight="12.75" x14ac:dyDescent="0.2"/>
  <cols>
    <col min="3" max="3" width="46.7109375" customWidth="1"/>
    <col min="9" max="9" width="13.42578125" customWidth="1"/>
  </cols>
  <sheetData>
    <row r="1" spans="1:9" ht="27" customHeight="1" x14ac:dyDescent="0.25">
      <c r="A1" s="74" t="s">
        <v>4</v>
      </c>
      <c r="B1" s="74"/>
      <c r="C1" s="74"/>
      <c r="D1" s="79">
        <v>2012</v>
      </c>
      <c r="E1" s="79">
        <v>2013</v>
      </c>
      <c r="F1" s="79">
        <v>2014</v>
      </c>
      <c r="G1" s="79">
        <v>2015</v>
      </c>
      <c r="H1" s="79">
        <v>2016</v>
      </c>
      <c r="I1" s="82" t="s">
        <v>52</v>
      </c>
    </row>
    <row r="2" spans="1:9" x14ac:dyDescent="0.2">
      <c r="A2" s="75" t="s">
        <v>22</v>
      </c>
      <c r="B2" s="75"/>
      <c r="C2" s="74" t="s">
        <v>23</v>
      </c>
      <c r="D2" s="80"/>
      <c r="E2" s="80"/>
      <c r="F2" s="80"/>
      <c r="G2" s="80"/>
      <c r="H2" s="80"/>
    </row>
    <row r="3" spans="1:9" x14ac:dyDescent="0.2">
      <c r="A3" s="76"/>
      <c r="B3" s="77" t="s">
        <v>25</v>
      </c>
      <c r="C3" s="78" t="s">
        <v>26</v>
      </c>
      <c r="D3" s="80">
        <f>'2012'!$V$6</f>
        <v>0</v>
      </c>
      <c r="E3" s="80">
        <f>'2013'!$V$6</f>
        <v>0</v>
      </c>
      <c r="F3" s="80">
        <f>'2014'!$V$6</f>
        <v>0</v>
      </c>
      <c r="G3" s="80">
        <f>'2015'!$V$6</f>
        <v>0</v>
      </c>
      <c r="H3" s="80">
        <f>'2016'!$V$6</f>
        <v>0</v>
      </c>
      <c r="I3" s="83">
        <f>H3*100/H8</f>
        <v>0</v>
      </c>
    </row>
    <row r="4" spans="1:9" x14ac:dyDescent="0.2">
      <c r="A4" s="76"/>
      <c r="B4" s="77" t="s">
        <v>36</v>
      </c>
      <c r="C4" s="78" t="s">
        <v>37</v>
      </c>
      <c r="D4" s="80">
        <f>'2012'!$V$12</f>
        <v>0.16387354079999999</v>
      </c>
      <c r="E4" s="80">
        <f>'2013'!$V$12</f>
        <v>0.16776086000000001</v>
      </c>
      <c r="F4" s="80">
        <f>'2014'!$V$12</f>
        <v>0.18100948400000003</v>
      </c>
      <c r="G4" s="80">
        <f>'2015'!$V$12</f>
        <v>0.14458636000000002</v>
      </c>
      <c r="H4" s="80">
        <f>'2016'!$V$12</f>
        <v>0.17503236799999999</v>
      </c>
      <c r="I4" s="83">
        <f>H4*100/H8</f>
        <v>0.32877742133435334</v>
      </c>
    </row>
    <row r="5" spans="1:9" x14ac:dyDescent="0.2">
      <c r="A5" s="76"/>
      <c r="B5" s="77" t="s">
        <v>40</v>
      </c>
      <c r="C5" s="78" t="s">
        <v>41</v>
      </c>
      <c r="D5" s="80">
        <f>'2012'!$V$18</f>
        <v>5.9223999999999997</v>
      </c>
      <c r="E5" s="80">
        <f>'2013'!$V$18</f>
        <v>5.9096000000000002</v>
      </c>
      <c r="F5" s="80">
        <f>'2014'!$V$18</f>
        <v>5.6135999999999999</v>
      </c>
      <c r="G5" s="80">
        <f>'2015'!$V$18</f>
        <v>5.3329599999999999</v>
      </c>
      <c r="H5" s="80">
        <f>'2016'!$V$18</f>
        <v>5.0663119999999999</v>
      </c>
      <c r="I5" s="83">
        <f>H5*100/H8</f>
        <v>9.5164626638387837</v>
      </c>
    </row>
    <row r="6" spans="1:9" x14ac:dyDescent="0.2">
      <c r="A6" s="77"/>
      <c r="B6" s="77" t="s">
        <v>43</v>
      </c>
      <c r="C6" s="78" t="s">
        <v>44</v>
      </c>
      <c r="D6" s="80">
        <f>'2012'!$V$24</f>
        <v>0</v>
      </c>
      <c r="E6" s="80">
        <f>'2013'!$V$24</f>
        <v>0</v>
      </c>
      <c r="F6" s="80">
        <f>'2013'!$V$24</f>
        <v>0</v>
      </c>
      <c r="G6" s="80">
        <f>'2013'!$V$24</f>
        <v>0</v>
      </c>
      <c r="H6" s="80">
        <f>'2013'!$V$24</f>
        <v>0</v>
      </c>
      <c r="I6" s="83">
        <f>H6*100/H8</f>
        <v>0</v>
      </c>
    </row>
    <row r="7" spans="1:9" ht="31.5" customHeight="1" x14ac:dyDescent="0.2">
      <c r="A7" s="77"/>
      <c r="B7" s="77" t="s">
        <v>47</v>
      </c>
      <c r="C7" s="33" t="s">
        <v>48</v>
      </c>
      <c r="D7" s="80">
        <f>'2012'!$V$26</f>
        <v>49.152000000000001</v>
      </c>
      <c r="E7" s="80">
        <f>'2013'!$V$26</f>
        <v>49.085999999999999</v>
      </c>
      <c r="F7" s="80">
        <f>'2014'!$V$26</f>
        <v>48.987000000000002</v>
      </c>
      <c r="G7" s="80">
        <f>'2015'!$V$26</f>
        <v>48.527999999999999</v>
      </c>
      <c r="H7" s="80">
        <f>'2016'!$V$26</f>
        <v>47.996000000000002</v>
      </c>
      <c r="I7" s="83">
        <f>H7*100/H8</f>
        <v>90.154759914826869</v>
      </c>
    </row>
    <row r="8" spans="1:9" x14ac:dyDescent="0.2">
      <c r="C8" s="73" t="s">
        <v>51</v>
      </c>
      <c r="D8" s="81">
        <f>SUM(D3:D7)</f>
        <v>55.238273540800002</v>
      </c>
      <c r="E8" s="81">
        <f t="shared" ref="E8:H8" si="0">SUM(E3:E7)</f>
        <v>55.163360859999997</v>
      </c>
      <c r="F8" s="81">
        <f t="shared" si="0"/>
        <v>54.781609484000001</v>
      </c>
      <c r="G8" s="81">
        <f t="shared" si="0"/>
        <v>54.005546359999997</v>
      </c>
      <c r="H8" s="81">
        <f t="shared" si="0"/>
        <v>53.237344368000002</v>
      </c>
      <c r="I8" s="83">
        <f>SUM(I3:I7)</f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2012</vt:lpstr>
      <vt:lpstr>2013</vt:lpstr>
      <vt:lpstr>2014</vt:lpstr>
      <vt:lpstr>2015</vt:lpstr>
      <vt:lpstr>2016</vt:lpstr>
      <vt:lpstr>summary 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Efros</dc:creator>
  <cp:lastModifiedBy>Natalia Efros</cp:lastModifiedBy>
  <cp:lastPrinted>2018-07-10T10:26:14Z</cp:lastPrinted>
  <dcterms:created xsi:type="dcterms:W3CDTF">2018-07-10T09:40:12Z</dcterms:created>
  <dcterms:modified xsi:type="dcterms:W3CDTF">2018-07-10T14:22:11Z</dcterms:modified>
</cp:coreProperties>
</file>